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20" windowWidth="14960" windowHeight="5390" activeTab="0"/>
  </bookViews>
  <sheets>
    <sheet name="Statement" sheetId="1" r:id="rId1"/>
    <sheet name="Receipts" sheetId="2" r:id="rId2"/>
    <sheet name="Bank reconciliation" sheetId="3" r:id="rId3"/>
    <sheet name="Payments" sheetId="4" r:id="rId4"/>
    <sheet name="Variances" sheetId="5" r:id="rId5"/>
  </sheets>
  <definedNames>
    <definedName name="_xlnm.Print_Area" localSheetId="2">'Bank reconciliation'!$A$1:$D$20</definedName>
    <definedName name="_xlnm.Print_Area" localSheetId="3">'Payments'!$A$1:$Q$44</definedName>
    <definedName name="_xlnm.Print_Area" localSheetId="1">'Receipts'!$A$1:$D$27</definedName>
  </definedNames>
  <calcPr fullCalcOnLoad="1"/>
</workbook>
</file>

<file path=xl/sharedStrings.xml><?xml version="1.0" encoding="utf-8"?>
<sst xmlns="http://schemas.openxmlformats.org/spreadsheetml/2006/main" count="234" uniqueCount="159">
  <si>
    <t>DATE</t>
  </si>
  <si>
    <t>CHEQUE NO</t>
  </si>
  <si>
    <t>PAYEE</t>
  </si>
  <si>
    <t>DETAILS</t>
  </si>
  <si>
    <t>AMOUNT</t>
  </si>
  <si>
    <t>AUDIT</t>
  </si>
  <si>
    <t>CLERK SALARY</t>
  </si>
  <si>
    <t>DONATIONS</t>
  </si>
  <si>
    <t>EXPENSES</t>
  </si>
  <si>
    <t>INSURANCE</t>
  </si>
  <si>
    <t>ROOM HIRE</t>
  </si>
  <si>
    <t>SUBSCRIPTIONS</t>
  </si>
  <si>
    <t>TRAINING</t>
  </si>
  <si>
    <t>WEBSITE</t>
  </si>
  <si>
    <t>Check</t>
  </si>
  <si>
    <t>MISCELL</t>
  </si>
  <si>
    <t>Insurance</t>
  </si>
  <si>
    <t>THORNTON PARISH COUNCIL</t>
  </si>
  <si>
    <t xml:space="preserve">Interest Nat West </t>
  </si>
  <si>
    <t>Current A/C</t>
  </si>
  <si>
    <t>Business Res A/C</t>
  </si>
  <si>
    <t>Less unpresented cheques</t>
  </si>
  <si>
    <t>RECEIPTS/PAYMENTS</t>
  </si>
  <si>
    <t>Opening balance</t>
  </si>
  <si>
    <t>Add Receipts</t>
  </si>
  <si>
    <t>Less Payments</t>
  </si>
  <si>
    <t>Summary of Receipts and Payments</t>
  </si>
  <si>
    <t>RECEIPTS</t>
  </si>
  <si>
    <t>Balance b/f</t>
  </si>
  <si>
    <t>Precept</t>
  </si>
  <si>
    <t>Bank Interest</t>
  </si>
  <si>
    <t>Total</t>
  </si>
  <si>
    <t>PAYMENTS</t>
  </si>
  <si>
    <t>Clerk's salary</t>
  </si>
  <si>
    <t>S137(donations etc)</t>
  </si>
  <si>
    <t>Other payments</t>
  </si>
  <si>
    <t xml:space="preserve">Balance c/f </t>
  </si>
  <si>
    <t>NOTES TO THE ACCOUNTS</t>
  </si>
  <si>
    <t>The Council's only capital assets are:</t>
  </si>
  <si>
    <t>Chairman's Badge of Office and Chain</t>
  </si>
  <si>
    <t>Council Mace</t>
  </si>
  <si>
    <t>Hammer and Block</t>
  </si>
  <si>
    <t xml:space="preserve">The Council has no long term loans, and had no debtors or creditors at </t>
  </si>
  <si>
    <t>Chairman………………………………………………………..</t>
  </si>
  <si>
    <t>Clerk and Finance Officer……………………………………..</t>
  </si>
  <si>
    <t>VARIANCES</t>
  </si>
  <si>
    <t>Variance</t>
  </si>
  <si>
    <t>Reason</t>
  </si>
  <si>
    <t>Clerk's expenses</t>
  </si>
  <si>
    <t>Chairman's expenses</t>
  </si>
  <si>
    <t>Bank fees</t>
  </si>
  <si>
    <t>Charitable Donations</t>
  </si>
  <si>
    <t>Web host charge</t>
  </si>
  <si>
    <t>Room Hire</t>
  </si>
  <si>
    <t>Internal audit</t>
  </si>
  <si>
    <t>External audit</t>
  </si>
  <si>
    <t>Training</t>
  </si>
  <si>
    <t>LAPTC annual subscription</t>
  </si>
  <si>
    <t>Stationery</t>
  </si>
  <si>
    <t>Domain name registration</t>
  </si>
  <si>
    <t xml:space="preserve">1st April </t>
  </si>
  <si>
    <t>Website redevelopment</t>
  </si>
  <si>
    <t>Planters/hanging baskets</t>
  </si>
  <si>
    <t>Website fees</t>
  </si>
  <si>
    <t>AON INSURANCE</t>
  </si>
  <si>
    <t>RENEWAL PREMIUM</t>
  </si>
  <si>
    <t>MRS J JONES</t>
  </si>
  <si>
    <t>BATTEN HUGHES</t>
  </si>
  <si>
    <t>INTERNAL AUDIT</t>
  </si>
  <si>
    <t>PLANTSCAPE</t>
  </si>
  <si>
    <t>SUMMER PLANTING</t>
  </si>
  <si>
    <t>SAPLC</t>
  </si>
  <si>
    <t>ANNUAL SUBS</t>
  </si>
  <si>
    <t>WINTER PLANTING</t>
  </si>
  <si>
    <t>SCHOOL LETTINGS</t>
  </si>
  <si>
    <t>ROOM HIRE X1</t>
  </si>
  <si>
    <t>Donation</t>
  </si>
  <si>
    <t>ICO Registration</t>
  </si>
  <si>
    <t>2015/16</t>
  </si>
  <si>
    <t>STATEMENT OF ACCOUNTS FOR THE YEAR ENDED 31 MARCH 2016</t>
  </si>
  <si>
    <t>2015-16</t>
  </si>
  <si>
    <t>RECEIPTS TO 31 MARCH 2016</t>
  </si>
  <si>
    <t>BANK RECONCILIATION 2016/17</t>
  </si>
  <si>
    <t>Net bank balances at 31/03/17</t>
  </si>
  <si>
    <t>Closing balance at 31/03/17</t>
  </si>
  <si>
    <t>Balance at bank 31 March 2017</t>
  </si>
  <si>
    <t>31 March 2017</t>
  </si>
  <si>
    <t>Approved by the Council on …………………………….. 2017</t>
  </si>
  <si>
    <t>2016-17</t>
  </si>
  <si>
    <t>01.04.16</t>
  </si>
  <si>
    <t>ROOM HIRE X2</t>
  </si>
  <si>
    <t>09.05.16</t>
  </si>
  <si>
    <t>CLERKS SAL</t>
  </si>
  <si>
    <t>14.05.16</t>
  </si>
  <si>
    <t>NETWISE TRAINING</t>
  </si>
  <si>
    <t>WEBSITE DEVELOPMENT</t>
  </si>
  <si>
    <t>11.06.16</t>
  </si>
  <si>
    <t>02.07.16</t>
  </si>
  <si>
    <t>HMRC</t>
  </si>
  <si>
    <t>PAYE</t>
  </si>
  <si>
    <t>10.08.16</t>
  </si>
  <si>
    <t>05.09.16</t>
  </si>
  <si>
    <t>14.10.16</t>
  </si>
  <si>
    <t>07.11.16</t>
  </si>
  <si>
    <t>27.11.16</t>
  </si>
  <si>
    <t>SWOY TUESDAYCLUB</t>
  </si>
  <si>
    <t>DONATION</t>
  </si>
  <si>
    <t>06.12.16</t>
  </si>
  <si>
    <t>13.12.16</t>
  </si>
  <si>
    <t>MSIDE WEB DES</t>
  </si>
  <si>
    <t>WEBSITE HOSTING</t>
  </si>
  <si>
    <t>01.09.16</t>
  </si>
  <si>
    <t>TRANSFER</t>
  </si>
  <si>
    <t>TPC HLF ACCOUNT</t>
  </si>
  <si>
    <t>CONT TO STOCKS PROJECT</t>
  </si>
  <si>
    <t>14.01.17</t>
  </si>
  <si>
    <t>CLERKS SAL&amp; EXPENSES</t>
  </si>
  <si>
    <t>16.01.17</t>
  </si>
  <si>
    <t>K HOUNSELL</t>
  </si>
  <si>
    <t>VOID</t>
  </si>
  <si>
    <t>09.02.14</t>
  </si>
  <si>
    <t>09.02.17</t>
  </si>
  <si>
    <t>PRINTING EXPENSES</t>
  </si>
  <si>
    <t>06.03.17</t>
  </si>
  <si>
    <t>LALC</t>
  </si>
  <si>
    <t>HALL HIRE</t>
  </si>
  <si>
    <t>ROTARY CLUB</t>
  </si>
  <si>
    <t>10.03.17</t>
  </si>
  <si>
    <t>GOOD CLLRS GUIDE X8 &amp;PP</t>
  </si>
  <si>
    <t>LOST CHEQUE</t>
  </si>
  <si>
    <t>RE FENCING REPL CHQ</t>
  </si>
  <si>
    <t>Grant (website)</t>
  </si>
  <si>
    <t>B/f from 31/03/15</t>
  </si>
  <si>
    <t>Precept 2016/17</t>
  </si>
  <si>
    <t>Grant Stocks &amp; sundial</t>
  </si>
  <si>
    <t>VAT Refund</t>
  </si>
  <si>
    <t>HLF ACCOUNT</t>
  </si>
  <si>
    <t>25.09.16</t>
  </si>
  <si>
    <t>CALIBRE METALWORK</t>
  </si>
  <si>
    <t>STOCKS AND SUNDIAL</t>
  </si>
  <si>
    <t>GARRYOWEN LTD</t>
  </si>
  <si>
    <t>STONE CENTRAL</t>
  </si>
  <si>
    <t>SHELLEY SIGNS</t>
  </si>
  <si>
    <t>06.12.17</t>
  </si>
  <si>
    <t>VAT REFUND</t>
  </si>
  <si>
    <t>Grants</t>
  </si>
  <si>
    <t>VAT refund</t>
  </si>
  <si>
    <t>CURRENT ACCOUNT</t>
  </si>
  <si>
    <t>Stocks and Sundial Project</t>
  </si>
  <si>
    <t>Covered by Grant received</t>
  </si>
  <si>
    <t>GRAND TOTAL</t>
  </si>
  <si>
    <t>TRANSFERS</t>
  </si>
  <si>
    <t>Increased printing costs</t>
  </si>
  <si>
    <t>One off donations to pensioners'club/rotary club</t>
  </si>
  <si>
    <t>One less planter due to new road.</t>
  </si>
  <si>
    <t>Miscelleneous expenses</t>
  </si>
  <si>
    <t>Cost of fencing re Christmas tree</t>
  </si>
  <si>
    <t>Two yearly cost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</si>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</sst>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4" fontId="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2" fontId="1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/>
    </xf>
    <xf numFmtId="44" fontId="2" fillId="0" borderId="0" xfId="55" applyNumberFormat="1" applyFont="1">
      <alignment/>
      <protection/>
    </xf>
    <xf numFmtId="44" fontId="2" fillId="0" borderId="11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7" fontId="2" fillId="0" borderId="0" xfId="0" applyNumberFormat="1" applyFont="1" applyAlignment="1">
      <alignment/>
    </xf>
    <xf numFmtId="44" fontId="3" fillId="0" borderId="0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4" fontId="1" fillId="0" borderId="0" xfId="0" applyNumberFormat="1" applyFont="1" applyBorder="1" applyAlignment="1">
      <alignment vertical="top" wrapText="1"/>
    </xf>
    <xf numFmtId="44" fontId="1" fillId="0" borderId="12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/>
    </xf>
    <xf numFmtId="44" fontId="2" fillId="0" borderId="0" xfId="0" applyNumberFormat="1" applyFont="1" applyBorder="1" applyAlignment="1">
      <alignment horizontal="left"/>
    </xf>
    <xf numFmtId="44" fontId="4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30">
      <selection activeCell="B48" sqref="B48"/>
    </sheetView>
  </sheetViews>
  <sheetFormatPr defaultColWidth="9.140625" defaultRowHeight="12.75"/>
  <cols>
    <col min="1" max="1" width="15.57421875" style="0" customWidth="1"/>
    <col min="2" max="2" width="36.421875" style="0" customWidth="1"/>
    <col min="3" max="3" width="14.421875" style="12" customWidth="1"/>
    <col min="4" max="4" width="15.57421875" style="12" customWidth="1"/>
    <col min="6" max="6" width="10.28125" style="0" bestFit="1" customWidth="1"/>
    <col min="7" max="7" width="11.28125" style="0" bestFit="1" customWidth="1"/>
  </cols>
  <sheetData>
    <row r="1" spans="1:4" ht="15">
      <c r="A1" s="44" t="s">
        <v>17</v>
      </c>
      <c r="B1" s="44"/>
      <c r="C1" s="44"/>
      <c r="D1" s="44"/>
    </row>
    <row r="2" spans="1:4" ht="15">
      <c r="A2" s="7"/>
      <c r="B2" s="7"/>
      <c r="C2" s="11"/>
      <c r="D2" s="11"/>
    </row>
    <row r="3" spans="1:4" ht="15">
      <c r="A3" s="47" t="s">
        <v>79</v>
      </c>
      <c r="B3" s="47"/>
      <c r="C3" s="47"/>
      <c r="D3" s="47"/>
    </row>
    <row r="5" spans="1:2" ht="15">
      <c r="A5" s="8" t="s">
        <v>26</v>
      </c>
      <c r="B5" s="8"/>
    </row>
    <row r="6" spans="3:4" ht="15">
      <c r="C6" s="16" t="s">
        <v>78</v>
      </c>
      <c r="D6" s="16" t="s">
        <v>78</v>
      </c>
    </row>
    <row r="7" spans="1:4" ht="15">
      <c r="A7" s="44" t="s">
        <v>17</v>
      </c>
      <c r="B7" s="44"/>
      <c r="C7" s="44"/>
      <c r="D7" s="44"/>
    </row>
    <row r="8" spans="3:4" ht="15">
      <c r="C8" s="5"/>
      <c r="D8" s="5"/>
    </row>
    <row r="9" ht="15">
      <c r="A9" s="8" t="s">
        <v>27</v>
      </c>
    </row>
    <row r="10" spans="1:4" ht="15">
      <c r="A10" s="2" t="s">
        <v>60</v>
      </c>
      <c r="B10" s="2" t="s">
        <v>28</v>
      </c>
      <c r="C10" s="25">
        <v>14555.38</v>
      </c>
      <c r="D10" s="4">
        <v>15725.09</v>
      </c>
    </row>
    <row r="11" spans="1:4" ht="15">
      <c r="A11" s="2"/>
      <c r="B11" s="2" t="s">
        <v>29</v>
      </c>
      <c r="C11" s="4">
        <v>4981</v>
      </c>
      <c r="D11" s="4">
        <v>4500</v>
      </c>
    </row>
    <row r="12" spans="1:4" ht="15">
      <c r="A12" s="2"/>
      <c r="B12" s="2" t="s">
        <v>30</v>
      </c>
      <c r="C12" s="4">
        <v>2.37</v>
      </c>
      <c r="D12" s="4">
        <v>1.9</v>
      </c>
    </row>
    <row r="13" spans="1:4" ht="15">
      <c r="A13" s="2"/>
      <c r="B13" s="2" t="s">
        <v>145</v>
      </c>
      <c r="C13" s="4"/>
      <c r="D13" s="4">
        <v>10975</v>
      </c>
    </row>
    <row r="14" spans="1:4" ht="15">
      <c r="A14" s="2"/>
      <c r="B14" s="2" t="s">
        <v>146</v>
      </c>
      <c r="C14" s="4"/>
      <c r="D14" s="4">
        <v>1132</v>
      </c>
    </row>
    <row r="15" spans="1:4" ht="15">
      <c r="A15" s="2"/>
      <c r="B15" s="2" t="s">
        <v>76</v>
      </c>
      <c r="C15" s="4">
        <v>100</v>
      </c>
      <c r="D15" s="4">
        <v>0</v>
      </c>
    </row>
    <row r="16" spans="1:4" ht="15.75" thickBot="1">
      <c r="A16" s="2"/>
      <c r="B16" s="13" t="s">
        <v>31</v>
      </c>
      <c r="C16" s="6">
        <f>SUM(C10:C15)</f>
        <v>19638.749999999996</v>
      </c>
      <c r="D16" s="6">
        <f>SUM(D10:D15)</f>
        <v>32333.99</v>
      </c>
    </row>
    <row r="17" spans="1:6" ht="15.75" thickTop="1">
      <c r="A17" s="2"/>
      <c r="B17" s="2"/>
      <c r="C17" s="4"/>
      <c r="D17" s="4"/>
      <c r="F17" s="12"/>
    </row>
    <row r="18" spans="1:4" ht="15">
      <c r="A18" s="14" t="s">
        <v>32</v>
      </c>
      <c r="B18" s="2"/>
      <c r="C18" s="4"/>
      <c r="D18" s="4"/>
    </row>
    <row r="19" spans="1:7" ht="15">
      <c r="A19" s="2"/>
      <c r="B19" s="2" t="s">
        <v>33</v>
      </c>
      <c r="C19" s="4">
        <v>1750</v>
      </c>
      <c r="D19" s="4">
        <v>1750</v>
      </c>
      <c r="G19" s="12"/>
    </row>
    <row r="20" spans="1:4" ht="15">
      <c r="A20" s="2"/>
      <c r="B20" s="2" t="s">
        <v>34</v>
      </c>
      <c r="C20" s="4">
        <v>0</v>
      </c>
      <c r="D20" s="4">
        <v>0</v>
      </c>
    </row>
    <row r="21" spans="1:7" ht="15">
      <c r="A21" s="2"/>
      <c r="B21" s="2" t="s">
        <v>35</v>
      </c>
      <c r="C21" s="22">
        <v>2163.66</v>
      </c>
      <c r="D21" s="4">
        <f>Payments!E45-Payments!I41</f>
        <v>12203.29</v>
      </c>
      <c r="F21" s="12"/>
      <c r="G21" s="12"/>
    </row>
    <row r="22" spans="1:8" ht="15.75" thickBot="1">
      <c r="A22" s="2"/>
      <c r="B22" s="2" t="s">
        <v>31</v>
      </c>
      <c r="C22" s="6">
        <f>SUM(C19:C21)</f>
        <v>3913.66</v>
      </c>
      <c r="D22" s="6">
        <f>SUM(D19:D21)</f>
        <v>13953.29</v>
      </c>
      <c r="H22" s="12"/>
    </row>
    <row r="23" spans="1:6" ht="15.75" thickTop="1">
      <c r="A23" s="2"/>
      <c r="B23" s="2"/>
      <c r="C23" s="4"/>
      <c r="D23" s="4"/>
      <c r="F23" s="12"/>
    </row>
    <row r="24" spans="1:4" ht="15.75" thickBot="1">
      <c r="A24" s="2"/>
      <c r="B24" s="2" t="s">
        <v>36</v>
      </c>
      <c r="C24" s="6">
        <f>C16-C22</f>
        <v>15725.089999999997</v>
      </c>
      <c r="D24" s="6">
        <f>D16-D22</f>
        <v>18380.7</v>
      </c>
    </row>
    <row r="25" spans="1:4" ht="15.75" thickTop="1">
      <c r="A25" s="2"/>
      <c r="B25" s="2"/>
      <c r="C25" s="4"/>
      <c r="D25" s="4"/>
    </row>
    <row r="26" spans="1:4" ht="15.75" thickBot="1">
      <c r="A26" s="2"/>
      <c r="B26" s="8" t="s">
        <v>85</v>
      </c>
      <c r="C26" s="5"/>
      <c r="D26" s="6">
        <f>'Bank reconciliation'!B4+'Bank reconciliation'!B5+'Bank reconciliation'!B6-'Bank reconciliation'!B7</f>
        <v>18380.7</v>
      </c>
    </row>
    <row r="27" spans="1:4" ht="15.75" thickTop="1">
      <c r="A27" s="2"/>
      <c r="B27" s="2"/>
      <c r="C27" s="21"/>
      <c r="D27" s="4"/>
    </row>
    <row r="28" spans="1:4" ht="15">
      <c r="A28" s="14" t="s">
        <v>37</v>
      </c>
      <c r="B28" s="2"/>
      <c r="C28" s="4"/>
      <c r="D28" s="4"/>
    </row>
    <row r="29" spans="1:4" ht="15">
      <c r="A29" s="2" t="s">
        <v>38</v>
      </c>
      <c r="B29" s="2"/>
      <c r="D29" s="4"/>
    </row>
    <row r="30" spans="1:4" ht="15">
      <c r="A30" s="2" t="s">
        <v>39</v>
      </c>
      <c r="B30" s="2"/>
      <c r="C30" s="22">
        <v>1211</v>
      </c>
      <c r="D30" s="4"/>
    </row>
    <row r="31" spans="1:4" ht="15">
      <c r="A31" s="2" t="s">
        <v>40</v>
      </c>
      <c r="B31" s="2"/>
      <c r="C31" s="22">
        <v>1750</v>
      </c>
      <c r="D31" s="4"/>
    </row>
    <row r="32" spans="1:4" ht="15">
      <c r="A32" s="2" t="s">
        <v>41</v>
      </c>
      <c r="B32" s="2"/>
      <c r="C32" s="22">
        <v>350</v>
      </c>
      <c r="D32" s="4"/>
    </row>
    <row r="33" spans="1:4" ht="15.75" thickBot="1">
      <c r="A33" s="2"/>
      <c r="B33" s="13" t="s">
        <v>31</v>
      </c>
      <c r="C33" s="6">
        <f>SUM(C30:C32)</f>
        <v>3311</v>
      </c>
      <c r="D33" s="4"/>
    </row>
    <row r="34" spans="1:4" ht="15.75" thickTop="1">
      <c r="A34" s="2"/>
      <c r="B34" s="2"/>
      <c r="C34" s="4"/>
      <c r="D34" s="4"/>
    </row>
    <row r="35" spans="1:4" ht="15">
      <c r="A35" s="2" t="s">
        <v>42</v>
      </c>
      <c r="B35" s="2"/>
      <c r="C35" s="4"/>
      <c r="D35" s="4"/>
    </row>
    <row r="36" spans="1:4" ht="15">
      <c r="A36" s="15" t="s">
        <v>86</v>
      </c>
      <c r="B36" s="2"/>
      <c r="C36" s="4"/>
      <c r="D36" s="4"/>
    </row>
    <row r="37" spans="1:4" ht="15">
      <c r="A37" s="15"/>
      <c r="B37" s="2"/>
      <c r="C37" s="4"/>
      <c r="D37" s="4"/>
    </row>
    <row r="38" spans="1:4" ht="15">
      <c r="A38" s="2" t="s">
        <v>87</v>
      </c>
      <c r="B38" s="2"/>
      <c r="C38" s="4"/>
      <c r="D38" s="4"/>
    </row>
    <row r="39" spans="1:4" ht="15">
      <c r="A39" s="2"/>
      <c r="B39" s="2"/>
      <c r="C39" s="4"/>
      <c r="D39" s="4"/>
    </row>
    <row r="40" spans="1:4" ht="15">
      <c r="A40" s="2" t="s">
        <v>43</v>
      </c>
      <c r="B40" s="2"/>
      <c r="C40" s="4"/>
      <c r="D40" s="4"/>
    </row>
    <row r="41" spans="1:4" ht="15">
      <c r="A41" s="2"/>
      <c r="B41" s="2"/>
      <c r="C41" s="4"/>
      <c r="D41" s="4"/>
    </row>
    <row r="42" spans="1:4" ht="15">
      <c r="A42" s="2" t="s">
        <v>44</v>
      </c>
      <c r="B42" s="2"/>
      <c r="C42" s="4"/>
      <c r="D42" s="4"/>
    </row>
    <row r="43" spans="1:4" ht="15">
      <c r="A43" s="2"/>
      <c r="B43" s="2"/>
      <c r="C43" s="4"/>
      <c r="D43" s="4"/>
    </row>
    <row r="44" spans="1:4" ht="15">
      <c r="A44" s="2"/>
      <c r="B44" s="2"/>
      <c r="C44" s="4"/>
      <c r="D44" s="4"/>
    </row>
    <row r="45" spans="1:4" ht="15">
      <c r="A45" s="2"/>
      <c r="B45" s="2"/>
      <c r="C45" s="4"/>
      <c r="D45" s="4"/>
    </row>
  </sheetData>
  <sheetProtection/>
  <mergeCells count="3">
    <mergeCell ref="A1:D1"/>
    <mergeCell ref="A3:D3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27"/>
    </sheetView>
  </sheetViews>
  <sheetFormatPr defaultColWidth="9.140625" defaultRowHeight="12.75"/>
  <cols>
    <col min="1" max="1" width="42.421875" style="2" customWidth="1"/>
    <col min="2" max="2" width="22.7109375" style="4" customWidth="1"/>
    <col min="3" max="16384" width="9.140625" style="2" customWidth="1"/>
  </cols>
  <sheetData>
    <row r="1" spans="1:4" ht="15">
      <c r="A1" s="44" t="s">
        <v>17</v>
      </c>
      <c r="B1" s="45"/>
      <c r="C1" s="45"/>
      <c r="D1" s="45"/>
    </row>
    <row r="2" spans="1:4" ht="15">
      <c r="A2" s="44" t="s">
        <v>81</v>
      </c>
      <c r="B2" s="44"/>
      <c r="C2" s="44"/>
      <c r="D2" s="44"/>
    </row>
    <row r="4" spans="1:2" ht="15">
      <c r="A4" s="2" t="s">
        <v>132</v>
      </c>
      <c r="B4" s="4">
        <v>15725.09</v>
      </c>
    </row>
    <row r="5" spans="1:2" ht="15">
      <c r="A5" s="2" t="s">
        <v>133</v>
      </c>
      <c r="B5" s="4">
        <v>4500</v>
      </c>
    </row>
    <row r="6" spans="1:2" ht="15">
      <c r="A6" s="2" t="s">
        <v>131</v>
      </c>
      <c r="B6" s="4">
        <v>675</v>
      </c>
    </row>
    <row r="7" spans="1:2" ht="15">
      <c r="A7" s="2" t="s">
        <v>134</v>
      </c>
      <c r="B7" s="4">
        <v>10300</v>
      </c>
    </row>
    <row r="8" spans="1:2" ht="15">
      <c r="A8" s="2" t="s">
        <v>135</v>
      </c>
      <c r="B8" s="4">
        <v>1132</v>
      </c>
    </row>
    <row r="9" spans="1:2" ht="15">
      <c r="A9" s="2" t="s">
        <v>18</v>
      </c>
      <c r="B9" s="4">
        <v>0.22</v>
      </c>
    </row>
    <row r="10" spans="1:2" ht="15">
      <c r="A10" s="2" t="s">
        <v>18</v>
      </c>
      <c r="B10" s="4">
        <v>0.24</v>
      </c>
    </row>
    <row r="11" spans="1:2" ht="15">
      <c r="A11" s="2" t="s">
        <v>18</v>
      </c>
      <c r="B11" s="4">
        <v>0.23</v>
      </c>
    </row>
    <row r="12" spans="1:2" ht="15">
      <c r="A12" s="2" t="s">
        <v>18</v>
      </c>
      <c r="B12" s="4">
        <v>0.22</v>
      </c>
    </row>
    <row r="13" spans="1:2" ht="15">
      <c r="A13" s="2" t="s">
        <v>18</v>
      </c>
      <c r="B13" s="4">
        <v>0.25</v>
      </c>
    </row>
    <row r="14" spans="1:2" ht="15">
      <c r="A14" s="2" t="s">
        <v>18</v>
      </c>
      <c r="B14" s="4">
        <v>0.23</v>
      </c>
    </row>
    <row r="15" spans="1:2" ht="15">
      <c r="A15" s="2" t="s">
        <v>18</v>
      </c>
      <c r="B15" s="4">
        <v>0.23</v>
      </c>
    </row>
    <row r="16" spans="1:2" ht="15">
      <c r="A16" s="2" t="s">
        <v>18</v>
      </c>
      <c r="B16" s="4">
        <v>0.09</v>
      </c>
    </row>
    <row r="17" spans="1:2" ht="15">
      <c r="A17" s="2" t="s">
        <v>18</v>
      </c>
      <c r="B17" s="4">
        <v>0.05</v>
      </c>
    </row>
    <row r="18" spans="1:2" ht="15">
      <c r="A18" s="2" t="s">
        <v>18</v>
      </c>
      <c r="B18" s="4">
        <v>0.05</v>
      </c>
    </row>
    <row r="19" spans="1:2" ht="15">
      <c r="A19" s="2" t="s">
        <v>18</v>
      </c>
      <c r="B19" s="4">
        <v>0.04</v>
      </c>
    </row>
    <row r="20" spans="1:2" ht="15">
      <c r="A20" s="2" t="s">
        <v>18</v>
      </c>
      <c r="B20" s="4">
        <v>0.05</v>
      </c>
    </row>
    <row r="21" spans="1:2" ht="15">
      <c r="A21" s="2" t="s">
        <v>18</v>
      </c>
      <c r="B21" s="4">
        <v>0</v>
      </c>
    </row>
    <row r="22" ht="15.75" thickBot="1">
      <c r="B22" s="6">
        <f>SUM(B4:B21)</f>
        <v>32333.99</v>
      </c>
    </row>
    <row r="23" ht="15.75" thickTop="1"/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6.140625" style="2" customWidth="1"/>
    <col min="2" max="2" width="14.421875" style="4" customWidth="1"/>
    <col min="3" max="3" width="14.28125" style="2" bestFit="1" customWidth="1"/>
    <col min="4" max="4" width="12.00390625" style="2" bestFit="1" customWidth="1"/>
    <col min="5" max="5" width="14.28125" style="2" bestFit="1" customWidth="1"/>
    <col min="6" max="6" width="12.8515625" style="2" bestFit="1" customWidth="1"/>
    <col min="7" max="16384" width="9.140625" style="2" customWidth="1"/>
  </cols>
  <sheetData>
    <row r="1" spans="1:5" ht="15">
      <c r="A1" s="44" t="s">
        <v>17</v>
      </c>
      <c r="B1" s="44"/>
      <c r="C1" s="44"/>
      <c r="D1" s="44"/>
      <c r="E1" s="28"/>
    </row>
    <row r="2" spans="1:4" ht="15">
      <c r="A2" s="46" t="s">
        <v>82</v>
      </c>
      <c r="B2" s="46"/>
      <c r="C2" s="46"/>
      <c r="D2" s="46"/>
    </row>
    <row r="4" spans="1:5" ht="15">
      <c r="A4" s="2" t="s">
        <v>19</v>
      </c>
      <c r="B4" s="4">
        <v>10698.08</v>
      </c>
      <c r="E4" s="4"/>
    </row>
    <row r="5" spans="1:5" ht="15">
      <c r="A5" s="2" t="s">
        <v>20</v>
      </c>
      <c r="B5" s="4">
        <v>5476.9</v>
      </c>
      <c r="C5" s="4"/>
      <c r="E5" s="4"/>
    </row>
    <row r="6" spans="1:5" ht="15">
      <c r="A6" s="2" t="s">
        <v>136</v>
      </c>
      <c r="B6" s="4">
        <v>2723.68</v>
      </c>
      <c r="C6" s="4"/>
      <c r="E6" s="4"/>
    </row>
    <row r="7" spans="1:5" ht="15">
      <c r="A7" s="2" t="s">
        <v>21</v>
      </c>
      <c r="B7" s="4">
        <v>517.96</v>
      </c>
      <c r="E7" s="4"/>
    </row>
    <row r="8" spans="1:2" ht="15.75" thickBot="1">
      <c r="A8" s="8" t="s">
        <v>83</v>
      </c>
      <c r="B8" s="6">
        <f>B4+B5+B6-B7</f>
        <v>18380.7</v>
      </c>
    </row>
    <row r="9" spans="2:5" ht="15.75" thickTop="1">
      <c r="B9" s="9"/>
      <c r="E9" s="4"/>
    </row>
    <row r="10" spans="1:6" ht="15">
      <c r="A10" s="8" t="s">
        <v>22</v>
      </c>
      <c r="F10" s="2" t="s">
        <v>158</v>
      </c>
    </row>
    <row r="11" ht="15">
      <c r="A11" s="8"/>
    </row>
    <row r="12" spans="1:4" ht="15">
      <c r="A12" s="10" t="s">
        <v>23</v>
      </c>
      <c r="B12" s="4">
        <v>15725.09</v>
      </c>
      <c r="D12" s="4"/>
    </row>
    <row r="13" spans="1:3" ht="15">
      <c r="A13" s="2" t="s">
        <v>24</v>
      </c>
      <c r="B13" s="4">
        <v>16608.9</v>
      </c>
      <c r="C13" s="4"/>
    </row>
    <row r="14" spans="1:2" ht="15">
      <c r="A14" s="2" t="s">
        <v>25</v>
      </c>
      <c r="B14" s="4">
        <f>Payments!E45</f>
        <v>13953.29</v>
      </c>
    </row>
    <row r="15" spans="1:6" ht="15.75" thickBot="1">
      <c r="A15" s="2" t="s">
        <v>84</v>
      </c>
      <c r="B15" s="6">
        <f>B12+B13-B14</f>
        <v>18380.7</v>
      </c>
      <c r="D15" s="4"/>
      <c r="F15" s="4"/>
    </row>
    <row r="16" spans="5:6" ht="15.75" thickTop="1">
      <c r="E16" s="4"/>
      <c r="F16" s="4"/>
    </row>
    <row r="17" ht="15">
      <c r="E17" s="4"/>
    </row>
  </sheetData>
  <sheetProtection/>
  <mergeCells count="2">
    <mergeCell ref="A2:D2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8"/>
  <sheetViews>
    <sheetView showRowColHeaders="0" zoomScalePageLayoutView="0" workbookViewId="0" topLeftCell="A30">
      <selection activeCell="B47" sqref="B47"/>
    </sheetView>
  </sheetViews>
  <sheetFormatPr defaultColWidth="9.140625" defaultRowHeight="12.75"/>
  <cols>
    <col min="1" max="1" width="12.7109375" style="2" bestFit="1" customWidth="1"/>
    <col min="2" max="2" width="13.57421875" style="2" bestFit="1" customWidth="1"/>
    <col min="3" max="3" width="25.8515625" style="3" bestFit="1" customWidth="1"/>
    <col min="4" max="4" width="33.00390625" style="2" bestFit="1" customWidth="1"/>
    <col min="5" max="5" width="17.140625" style="4" bestFit="1" customWidth="1"/>
    <col min="6" max="7" width="15.57421875" style="4" customWidth="1"/>
    <col min="8" max="8" width="11.00390625" style="4" bestFit="1" customWidth="1"/>
    <col min="9" max="9" width="12.8515625" style="4" bestFit="1" customWidth="1"/>
    <col min="10" max="10" width="15.140625" style="23" bestFit="1" customWidth="1"/>
    <col min="11" max="11" width="14.140625" style="4" bestFit="1" customWidth="1"/>
    <col min="12" max="12" width="15.28125" style="4" bestFit="1" customWidth="1"/>
    <col min="13" max="13" width="11.00390625" style="4" bestFit="1" customWidth="1"/>
    <col min="14" max="14" width="20.7109375" style="4" bestFit="1" customWidth="1"/>
    <col min="15" max="15" width="12.28125" style="4" bestFit="1" customWidth="1"/>
    <col min="16" max="16" width="12.8515625" style="4" bestFit="1" customWidth="1"/>
    <col min="17" max="17" width="14.28125" style="4" bestFit="1" customWidth="1"/>
    <col min="18" max="16384" width="9.140625" style="2" customWidth="1"/>
  </cols>
  <sheetData>
    <row r="1" spans="1:17" s="1" customFormat="1" ht="36" customHeight="1">
      <c r="A1" s="29" t="s">
        <v>0</v>
      </c>
      <c r="B1" s="29" t="s">
        <v>1</v>
      </c>
      <c r="C1" s="29" t="s">
        <v>2</v>
      </c>
      <c r="D1" s="30" t="s">
        <v>3</v>
      </c>
      <c r="E1" s="31" t="s">
        <v>4</v>
      </c>
      <c r="F1" s="31" t="s">
        <v>136</v>
      </c>
      <c r="G1" s="31" t="s">
        <v>151</v>
      </c>
      <c r="H1" s="31" t="s">
        <v>5</v>
      </c>
      <c r="I1" s="31" t="s">
        <v>6</v>
      </c>
      <c r="J1" s="32" t="s">
        <v>7</v>
      </c>
      <c r="K1" s="31" t="s">
        <v>8</v>
      </c>
      <c r="L1" s="31" t="s">
        <v>9</v>
      </c>
      <c r="M1" s="31" t="s">
        <v>10</v>
      </c>
      <c r="N1" s="31" t="s">
        <v>11</v>
      </c>
      <c r="O1" s="31" t="s">
        <v>12</v>
      </c>
      <c r="P1" s="31" t="s">
        <v>13</v>
      </c>
      <c r="Q1" s="29" t="s">
        <v>15</v>
      </c>
    </row>
    <row r="2" spans="1:17" s="1" customFormat="1" ht="18" customHeight="1">
      <c r="A2" s="29"/>
      <c r="B2" s="33"/>
      <c r="C2" s="34"/>
      <c r="D2" s="29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9"/>
    </row>
    <row r="3" spans="1:17" ht="15">
      <c r="A3" s="35" t="s">
        <v>89</v>
      </c>
      <c r="B3" s="17">
        <v>539</v>
      </c>
      <c r="C3" s="36" t="s">
        <v>74</v>
      </c>
      <c r="D3" s="17" t="s">
        <v>90</v>
      </c>
      <c r="E3" s="27">
        <v>170</v>
      </c>
      <c r="F3" s="27"/>
      <c r="G3" s="27"/>
      <c r="H3" s="27"/>
      <c r="I3" s="27"/>
      <c r="J3" s="27"/>
      <c r="K3" s="27"/>
      <c r="L3" s="27"/>
      <c r="M3" s="27">
        <v>170</v>
      </c>
      <c r="N3" s="27"/>
      <c r="O3" s="27"/>
      <c r="P3" s="27"/>
      <c r="Q3" s="27"/>
    </row>
    <row r="4" spans="1:17" ht="15">
      <c r="A4" s="35" t="s">
        <v>91</v>
      </c>
      <c r="B4" s="17">
        <v>540</v>
      </c>
      <c r="C4" s="36" t="s">
        <v>66</v>
      </c>
      <c r="D4" s="17" t="s">
        <v>92</v>
      </c>
      <c r="E4" s="27">
        <v>241.14</v>
      </c>
      <c r="F4" s="27"/>
      <c r="G4" s="27"/>
      <c r="H4" s="27"/>
      <c r="I4" s="27">
        <v>233.46</v>
      </c>
      <c r="J4" s="27"/>
      <c r="K4" s="27">
        <v>7.68</v>
      </c>
      <c r="L4" s="27"/>
      <c r="M4" s="27"/>
      <c r="N4" s="27"/>
      <c r="O4" s="27"/>
      <c r="P4" s="27"/>
      <c r="Q4" s="27"/>
    </row>
    <row r="5" spans="1:17" ht="15">
      <c r="A5" s="35" t="s">
        <v>91</v>
      </c>
      <c r="B5" s="17">
        <v>541</v>
      </c>
      <c r="C5" s="36" t="s">
        <v>64</v>
      </c>
      <c r="D5" s="17" t="s">
        <v>65</v>
      </c>
      <c r="E5" s="27">
        <v>453.93</v>
      </c>
      <c r="F5" s="27"/>
      <c r="G5" s="27"/>
      <c r="H5" s="27"/>
      <c r="I5" s="27"/>
      <c r="J5" s="27"/>
      <c r="K5" s="27"/>
      <c r="L5" s="27">
        <v>453.93</v>
      </c>
      <c r="M5" s="27"/>
      <c r="N5" s="27"/>
      <c r="O5" s="27"/>
      <c r="P5" s="27"/>
      <c r="Q5" s="27"/>
    </row>
    <row r="6" spans="1:17" ht="15">
      <c r="A6" s="35" t="s">
        <v>93</v>
      </c>
      <c r="B6" s="17">
        <v>542</v>
      </c>
      <c r="C6" s="36" t="s">
        <v>94</v>
      </c>
      <c r="D6" s="17" t="s">
        <v>95</v>
      </c>
      <c r="E6" s="27">
        <v>649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>
        <v>649</v>
      </c>
      <c r="Q6" s="27"/>
    </row>
    <row r="7" spans="1:17" ht="15">
      <c r="A7" s="35" t="s">
        <v>96</v>
      </c>
      <c r="B7" s="17">
        <v>543</v>
      </c>
      <c r="C7" s="36" t="s">
        <v>74</v>
      </c>
      <c r="D7" s="17" t="s">
        <v>75</v>
      </c>
      <c r="E7" s="27">
        <v>50</v>
      </c>
      <c r="F7" s="27"/>
      <c r="G7" s="27"/>
      <c r="H7" s="27"/>
      <c r="I7" s="27"/>
      <c r="J7" s="27"/>
      <c r="K7" s="27"/>
      <c r="L7" s="27"/>
      <c r="M7" s="27">
        <v>50</v>
      </c>
      <c r="N7" s="27"/>
      <c r="O7" s="27"/>
      <c r="P7" s="27"/>
      <c r="Q7" s="27"/>
    </row>
    <row r="8" spans="1:17" ht="15">
      <c r="A8" s="35" t="s">
        <v>97</v>
      </c>
      <c r="B8" s="17">
        <v>544</v>
      </c>
      <c r="C8" s="36" t="s">
        <v>66</v>
      </c>
      <c r="D8" s="17" t="s">
        <v>92</v>
      </c>
      <c r="E8" s="27">
        <v>240.95</v>
      </c>
      <c r="F8" s="27"/>
      <c r="G8" s="27"/>
      <c r="H8" s="27"/>
      <c r="I8" s="27">
        <v>233.27</v>
      </c>
      <c r="J8" s="27"/>
      <c r="K8" s="27">
        <f>E8-I8</f>
        <v>7.679999999999978</v>
      </c>
      <c r="L8" s="27"/>
      <c r="M8" s="27"/>
      <c r="N8" s="27"/>
      <c r="O8" s="27"/>
      <c r="P8" s="27"/>
      <c r="Q8" s="27"/>
    </row>
    <row r="9" spans="1:17" ht="15">
      <c r="A9" s="35" t="s">
        <v>97</v>
      </c>
      <c r="B9" s="17">
        <v>545</v>
      </c>
      <c r="C9" s="36" t="s">
        <v>69</v>
      </c>
      <c r="D9" s="17" t="s">
        <v>70</v>
      </c>
      <c r="E9" s="27">
        <v>176.4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>
        <v>176.4</v>
      </c>
    </row>
    <row r="10" spans="1:17" ht="15">
      <c r="A10" s="35" t="s">
        <v>97</v>
      </c>
      <c r="B10" s="17">
        <v>546</v>
      </c>
      <c r="C10" s="36" t="s">
        <v>98</v>
      </c>
      <c r="D10" s="17" t="s">
        <v>99</v>
      </c>
      <c r="E10" s="27">
        <v>116.6</v>
      </c>
      <c r="F10" s="27"/>
      <c r="G10" s="27"/>
      <c r="H10" s="27"/>
      <c r="I10" s="27">
        <v>116.6</v>
      </c>
      <c r="J10" s="27"/>
      <c r="K10" s="27"/>
      <c r="L10" s="27"/>
      <c r="M10" s="27"/>
      <c r="N10" s="27"/>
      <c r="O10" s="27"/>
      <c r="P10" s="27"/>
      <c r="Q10" s="27"/>
    </row>
    <row r="11" spans="1:17" ht="15">
      <c r="A11" s="35" t="s">
        <v>97</v>
      </c>
      <c r="B11" s="17">
        <v>547</v>
      </c>
      <c r="C11" s="36" t="s">
        <v>67</v>
      </c>
      <c r="D11" s="17" t="s">
        <v>68</v>
      </c>
      <c r="E11" s="27">
        <v>144</v>
      </c>
      <c r="F11" s="27"/>
      <c r="G11" s="27"/>
      <c r="H11" s="27">
        <v>144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35" t="s">
        <v>100</v>
      </c>
      <c r="B12" s="17">
        <v>548</v>
      </c>
      <c r="C12" s="36" t="s">
        <v>74</v>
      </c>
      <c r="D12" s="17" t="s">
        <v>75</v>
      </c>
      <c r="E12" s="27">
        <v>50</v>
      </c>
      <c r="F12" s="27"/>
      <c r="G12" s="27"/>
      <c r="H12" s="27"/>
      <c r="I12" s="27"/>
      <c r="J12" s="27"/>
      <c r="K12" s="27"/>
      <c r="L12" s="27"/>
      <c r="M12" s="27">
        <v>50</v>
      </c>
      <c r="N12" s="27"/>
      <c r="O12" s="27"/>
      <c r="P12" s="27"/>
      <c r="Q12" s="27"/>
    </row>
    <row r="13" spans="1:17" ht="15">
      <c r="A13" s="35" t="s">
        <v>111</v>
      </c>
      <c r="B13" s="17" t="s">
        <v>112</v>
      </c>
      <c r="C13" s="36" t="s">
        <v>113</v>
      </c>
      <c r="D13" s="17" t="s">
        <v>114</v>
      </c>
      <c r="E13" s="27"/>
      <c r="F13" s="27"/>
      <c r="G13" s="27">
        <v>500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17" t="s">
        <v>101</v>
      </c>
      <c r="B14" s="17">
        <v>549</v>
      </c>
      <c r="C14" s="36" t="s">
        <v>66</v>
      </c>
      <c r="D14" s="17" t="s">
        <v>92</v>
      </c>
      <c r="E14" s="27">
        <v>251.93</v>
      </c>
      <c r="F14" s="27"/>
      <c r="G14" s="27"/>
      <c r="H14" s="27"/>
      <c r="I14" s="27">
        <v>233.46</v>
      </c>
      <c r="J14" s="27"/>
      <c r="K14" s="27">
        <v>18.47</v>
      </c>
      <c r="L14" s="27"/>
      <c r="M14" s="27"/>
      <c r="N14" s="27"/>
      <c r="O14" s="27"/>
      <c r="P14" s="27"/>
      <c r="Q14" s="27"/>
    </row>
    <row r="15" spans="1:17" ht="15">
      <c r="A15" s="17" t="s">
        <v>101</v>
      </c>
      <c r="B15" s="17">
        <v>550</v>
      </c>
      <c r="C15" s="36" t="s">
        <v>98</v>
      </c>
      <c r="D15" s="37" t="s">
        <v>99</v>
      </c>
      <c r="E15" s="27">
        <v>58.2</v>
      </c>
      <c r="F15" s="27"/>
      <c r="G15" s="27"/>
      <c r="H15" s="27"/>
      <c r="I15" s="27">
        <v>58.2</v>
      </c>
      <c r="J15" s="27"/>
      <c r="K15" s="27"/>
      <c r="L15" s="27"/>
      <c r="M15" s="27"/>
      <c r="N15" s="27"/>
      <c r="O15" s="27"/>
      <c r="P15" s="27"/>
      <c r="Q15" s="27"/>
    </row>
    <row r="16" spans="1:17" ht="15">
      <c r="A16" s="17" t="s">
        <v>102</v>
      </c>
      <c r="B16" s="17">
        <v>551</v>
      </c>
      <c r="C16" s="36" t="s">
        <v>74</v>
      </c>
      <c r="D16" s="17" t="s">
        <v>75</v>
      </c>
      <c r="E16" s="27">
        <v>50</v>
      </c>
      <c r="F16" s="27"/>
      <c r="G16" s="27"/>
      <c r="H16" s="27"/>
      <c r="I16" s="27"/>
      <c r="J16" s="27"/>
      <c r="K16" s="27"/>
      <c r="L16" s="27"/>
      <c r="M16" s="27">
        <v>50</v>
      </c>
      <c r="N16" s="27"/>
      <c r="O16" s="27"/>
      <c r="P16" s="27"/>
      <c r="Q16" s="27"/>
    </row>
    <row r="17" spans="1:17" ht="15">
      <c r="A17" s="17" t="s">
        <v>103</v>
      </c>
      <c r="B17" s="17">
        <v>552</v>
      </c>
      <c r="C17" s="36" t="s">
        <v>66</v>
      </c>
      <c r="D17" s="38" t="s">
        <v>92</v>
      </c>
      <c r="E17" s="27">
        <v>233.27</v>
      </c>
      <c r="F17" s="27"/>
      <c r="G17" s="27"/>
      <c r="H17" s="27"/>
      <c r="I17" s="27">
        <v>233.27</v>
      </c>
      <c r="J17" s="27"/>
      <c r="K17" s="27"/>
      <c r="L17" s="27"/>
      <c r="M17" s="27"/>
      <c r="N17" s="27"/>
      <c r="O17" s="27"/>
      <c r="P17" s="27"/>
      <c r="Q17" s="27"/>
    </row>
    <row r="18" spans="1:17" ht="15">
      <c r="A18" s="17" t="s">
        <v>103</v>
      </c>
      <c r="B18" s="17">
        <v>553</v>
      </c>
      <c r="C18" s="36" t="s">
        <v>71</v>
      </c>
      <c r="D18" s="17" t="s">
        <v>72</v>
      </c>
      <c r="E18" s="27">
        <v>70</v>
      </c>
      <c r="F18" s="27"/>
      <c r="G18" s="27"/>
      <c r="H18" s="27"/>
      <c r="I18" s="27"/>
      <c r="J18" s="27">
        <v>70</v>
      </c>
      <c r="K18" s="27"/>
      <c r="L18" s="27"/>
      <c r="M18" s="27"/>
      <c r="N18" s="27"/>
      <c r="O18" s="27"/>
      <c r="P18" s="27"/>
      <c r="Q18" s="27"/>
    </row>
    <row r="19" spans="1:17" ht="15">
      <c r="A19" s="17" t="s">
        <v>103</v>
      </c>
      <c r="B19" s="17">
        <v>554</v>
      </c>
      <c r="C19" s="36" t="s">
        <v>69</v>
      </c>
      <c r="D19" s="17" t="s">
        <v>73</v>
      </c>
      <c r="E19" s="27">
        <v>176.4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>
        <v>176.4</v>
      </c>
    </row>
    <row r="20" spans="1:17" ht="15" customHeight="1">
      <c r="A20" s="17" t="s">
        <v>104</v>
      </c>
      <c r="B20" s="17">
        <v>555</v>
      </c>
      <c r="C20" s="36" t="s">
        <v>105</v>
      </c>
      <c r="D20" s="17" t="s">
        <v>106</v>
      </c>
      <c r="E20" s="27">
        <v>100</v>
      </c>
      <c r="F20" s="27"/>
      <c r="G20" s="27"/>
      <c r="H20" s="27"/>
      <c r="I20" s="27"/>
      <c r="J20" s="27">
        <v>100</v>
      </c>
      <c r="K20" s="27"/>
      <c r="L20" s="27"/>
      <c r="M20" s="27"/>
      <c r="N20" s="27"/>
      <c r="O20" s="27"/>
      <c r="P20" s="27"/>
      <c r="Q20" s="27"/>
    </row>
    <row r="21" spans="1:17" ht="15" customHeight="1">
      <c r="A21" s="17" t="s">
        <v>143</v>
      </c>
      <c r="B21" s="17" t="s">
        <v>112</v>
      </c>
      <c r="C21" s="36" t="s">
        <v>113</v>
      </c>
      <c r="D21" s="17" t="s">
        <v>144</v>
      </c>
      <c r="E21" s="27"/>
      <c r="F21" s="27"/>
      <c r="G21" s="27">
        <v>1132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17" t="s">
        <v>107</v>
      </c>
      <c r="B22" s="17">
        <v>556</v>
      </c>
      <c r="C22" s="36" t="s">
        <v>74</v>
      </c>
      <c r="D22" s="17" t="s">
        <v>75</v>
      </c>
      <c r="E22" s="27">
        <v>50</v>
      </c>
      <c r="F22" s="27"/>
      <c r="G22" s="27"/>
      <c r="H22" s="27"/>
      <c r="I22" s="27"/>
      <c r="J22" s="27"/>
      <c r="K22" s="27"/>
      <c r="L22" s="27"/>
      <c r="M22" s="27">
        <v>50</v>
      </c>
      <c r="N22" s="27"/>
      <c r="O22" s="27"/>
      <c r="P22" s="27"/>
      <c r="Q22" s="27"/>
    </row>
    <row r="23" spans="1:17" ht="15">
      <c r="A23" s="17" t="s">
        <v>108</v>
      </c>
      <c r="B23" s="17">
        <v>558</v>
      </c>
      <c r="C23" s="36" t="s">
        <v>109</v>
      </c>
      <c r="D23" s="17" t="s">
        <v>110</v>
      </c>
      <c r="E23" s="27">
        <v>60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v>60</v>
      </c>
      <c r="Q23" s="27"/>
    </row>
    <row r="24" spans="1:17" ht="15">
      <c r="A24" s="17" t="s">
        <v>115</v>
      </c>
      <c r="B24" s="17">
        <v>559</v>
      </c>
      <c r="C24" s="36" t="s">
        <v>66</v>
      </c>
      <c r="D24" s="17" t="s">
        <v>116</v>
      </c>
      <c r="E24" s="27">
        <v>303.51</v>
      </c>
      <c r="F24" s="27"/>
      <c r="G24" s="27"/>
      <c r="H24" s="27"/>
      <c r="I24" s="27">
        <v>233.26</v>
      </c>
      <c r="J24" s="27"/>
      <c r="K24" s="27">
        <v>18.47</v>
      </c>
      <c r="L24" s="27"/>
      <c r="M24" s="27"/>
      <c r="N24" s="27"/>
      <c r="O24" s="27"/>
      <c r="P24" s="27">
        <v>16.78</v>
      </c>
      <c r="Q24" s="27">
        <v>35</v>
      </c>
    </row>
    <row r="25" spans="1:17" ht="15">
      <c r="A25" s="17" t="s">
        <v>115</v>
      </c>
      <c r="B25" s="17">
        <v>560</v>
      </c>
      <c r="C25" s="36" t="s">
        <v>98</v>
      </c>
      <c r="D25" s="17" t="s">
        <v>99</v>
      </c>
      <c r="E25" s="27">
        <v>58.4</v>
      </c>
      <c r="F25" s="27"/>
      <c r="G25" s="27"/>
      <c r="H25" s="27"/>
      <c r="I25" s="27">
        <v>58.4</v>
      </c>
      <c r="J25" s="27"/>
      <c r="K25" s="27"/>
      <c r="L25" s="27"/>
      <c r="M25" s="27"/>
      <c r="N25" s="27"/>
      <c r="O25" s="27"/>
      <c r="P25" s="27"/>
      <c r="Q25" s="27"/>
    </row>
    <row r="26" spans="1:17" ht="15">
      <c r="A26" s="17" t="s">
        <v>117</v>
      </c>
      <c r="B26" s="17">
        <v>561</v>
      </c>
      <c r="C26" s="36" t="s">
        <v>118</v>
      </c>
      <c r="D26" s="17" t="s">
        <v>129</v>
      </c>
      <c r="E26" s="27" t="s">
        <v>119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17" t="s">
        <v>117</v>
      </c>
      <c r="B27" s="17">
        <v>562</v>
      </c>
      <c r="C27" s="36" t="s">
        <v>118</v>
      </c>
      <c r="D27" s="17" t="s">
        <v>130</v>
      </c>
      <c r="E27" s="27">
        <v>60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>
        <v>60</v>
      </c>
    </row>
    <row r="28" spans="1:17" ht="15">
      <c r="A28" s="17" t="s">
        <v>120</v>
      </c>
      <c r="B28" s="17">
        <v>563</v>
      </c>
      <c r="C28" s="36" t="s">
        <v>74</v>
      </c>
      <c r="D28" s="17" t="s">
        <v>75</v>
      </c>
      <c r="E28" s="27">
        <v>50</v>
      </c>
      <c r="F28" s="27"/>
      <c r="G28" s="27"/>
      <c r="H28" s="27"/>
      <c r="I28" s="27"/>
      <c r="J28" s="27"/>
      <c r="K28" s="27"/>
      <c r="L28" s="27"/>
      <c r="M28" s="27">
        <v>50</v>
      </c>
      <c r="N28" s="27"/>
      <c r="O28" s="27"/>
      <c r="P28" s="27"/>
      <c r="Q28" s="27"/>
    </row>
    <row r="29" spans="1:17" ht="15">
      <c r="A29" s="17" t="s">
        <v>121</v>
      </c>
      <c r="B29" s="17">
        <v>564</v>
      </c>
      <c r="C29" s="36" t="s">
        <v>118</v>
      </c>
      <c r="D29" s="17" t="s">
        <v>122</v>
      </c>
      <c r="E29" s="27">
        <v>60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>
        <v>60</v>
      </c>
    </row>
    <row r="30" spans="1:17" ht="15">
      <c r="A30" s="17" t="s">
        <v>123</v>
      </c>
      <c r="B30" s="17">
        <v>565</v>
      </c>
      <c r="C30" s="36" t="s">
        <v>66</v>
      </c>
      <c r="D30" s="17" t="s">
        <v>92</v>
      </c>
      <c r="E30" s="27">
        <v>233.28</v>
      </c>
      <c r="F30" s="27"/>
      <c r="G30" s="27"/>
      <c r="H30" s="27"/>
      <c r="I30" s="27">
        <v>233.28</v>
      </c>
      <c r="J30" s="27"/>
      <c r="K30" s="27"/>
      <c r="L30" s="27"/>
      <c r="M30" s="27"/>
      <c r="N30" s="27"/>
      <c r="O30" s="27"/>
      <c r="P30" s="27"/>
      <c r="Q30" s="27"/>
    </row>
    <row r="31" spans="1:17" ht="15">
      <c r="A31" s="17" t="s">
        <v>123</v>
      </c>
      <c r="B31" s="17">
        <v>566</v>
      </c>
      <c r="C31" s="36" t="s">
        <v>124</v>
      </c>
      <c r="D31" s="17" t="s">
        <v>72</v>
      </c>
      <c r="E31" s="39">
        <v>323.72</v>
      </c>
      <c r="F31" s="27"/>
      <c r="G31" s="27"/>
      <c r="H31" s="27"/>
      <c r="I31" s="27"/>
      <c r="J31" s="27"/>
      <c r="K31" s="27"/>
      <c r="L31" s="27"/>
      <c r="M31" s="27"/>
      <c r="N31" s="27">
        <v>323.72</v>
      </c>
      <c r="O31" s="27"/>
      <c r="P31" s="27"/>
      <c r="Q31" s="27"/>
    </row>
    <row r="32" spans="1:17" ht="15">
      <c r="A32" s="17" t="s">
        <v>123</v>
      </c>
      <c r="B32" s="17">
        <v>567</v>
      </c>
      <c r="C32" s="36" t="s">
        <v>74</v>
      </c>
      <c r="D32" s="17" t="s">
        <v>125</v>
      </c>
      <c r="E32" s="27">
        <v>120</v>
      </c>
      <c r="F32" s="27"/>
      <c r="G32" s="27"/>
      <c r="H32" s="27"/>
      <c r="I32" s="27"/>
      <c r="J32" s="27"/>
      <c r="K32" s="27"/>
      <c r="L32" s="27"/>
      <c r="M32" s="27">
        <v>120</v>
      </c>
      <c r="N32" s="27"/>
      <c r="O32" s="27"/>
      <c r="P32" s="27"/>
      <c r="Q32" s="27"/>
    </row>
    <row r="33" spans="1:17" ht="15">
      <c r="A33" s="17" t="s">
        <v>123</v>
      </c>
      <c r="B33" s="17">
        <v>568</v>
      </c>
      <c r="C33" s="36" t="s">
        <v>126</v>
      </c>
      <c r="D33" s="17" t="s">
        <v>106</v>
      </c>
      <c r="E33" s="39">
        <v>50</v>
      </c>
      <c r="F33" s="27"/>
      <c r="G33" s="27"/>
      <c r="H33" s="27"/>
      <c r="I33" s="27"/>
      <c r="J33" s="27"/>
      <c r="K33" s="27"/>
      <c r="L33" s="27"/>
      <c r="M33" s="27"/>
      <c r="N33" s="27">
        <v>50</v>
      </c>
      <c r="O33" s="27"/>
      <c r="P33" s="27"/>
      <c r="Q33" s="27"/>
    </row>
    <row r="34" spans="1:17" ht="15">
      <c r="A34" s="17" t="s">
        <v>127</v>
      </c>
      <c r="B34" s="17">
        <v>569</v>
      </c>
      <c r="C34" s="36" t="s">
        <v>124</v>
      </c>
      <c r="D34" s="17" t="s">
        <v>128</v>
      </c>
      <c r="E34" s="39">
        <v>27.44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>
        <v>27.44</v>
      </c>
    </row>
    <row r="35" spans="1:17" ht="15">
      <c r="A35" s="17"/>
      <c r="B35" s="17">
        <v>570</v>
      </c>
      <c r="C35" s="36" t="s">
        <v>98</v>
      </c>
      <c r="D35" s="17" t="s">
        <v>99</v>
      </c>
      <c r="E35" s="39">
        <v>116.8</v>
      </c>
      <c r="F35" s="27"/>
      <c r="G35" s="27"/>
      <c r="H35" s="27"/>
      <c r="I35" s="27">
        <v>116.8</v>
      </c>
      <c r="J35" s="27"/>
      <c r="K35" s="27"/>
      <c r="L35" s="27"/>
      <c r="M35" s="27"/>
      <c r="N35" s="27"/>
      <c r="O35" s="27"/>
      <c r="P35" s="27"/>
      <c r="Q35" s="27"/>
    </row>
    <row r="36" spans="1:17" ht="15">
      <c r="A36" s="43" t="s">
        <v>136</v>
      </c>
      <c r="B36" s="17"/>
      <c r="C36" s="36"/>
      <c r="D36" s="1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8.75" customHeight="1">
      <c r="A37" s="17" t="s">
        <v>137</v>
      </c>
      <c r="B37" s="40">
        <v>1</v>
      </c>
      <c r="C37" s="36" t="s">
        <v>138</v>
      </c>
      <c r="D37" s="17" t="s">
        <v>139</v>
      </c>
      <c r="E37" s="27"/>
      <c r="F37" s="27">
        <v>6792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>
        <v>6792</v>
      </c>
    </row>
    <row r="38" spans="1:17" ht="15">
      <c r="A38" s="17" t="s">
        <v>102</v>
      </c>
      <c r="B38" s="40">
        <v>2</v>
      </c>
      <c r="C38" s="36" t="s">
        <v>140</v>
      </c>
      <c r="D38" s="17" t="s">
        <v>139</v>
      </c>
      <c r="E38" s="27"/>
      <c r="F38" s="27">
        <v>252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>
        <v>252</v>
      </c>
    </row>
    <row r="39" spans="1:17" ht="15">
      <c r="A39" s="17" t="s">
        <v>103</v>
      </c>
      <c r="B39" s="40">
        <v>3</v>
      </c>
      <c r="C39" s="36" t="s">
        <v>141</v>
      </c>
      <c r="D39" s="17" t="s">
        <v>139</v>
      </c>
      <c r="E39" s="27"/>
      <c r="F39" s="27">
        <v>1480.32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>
        <v>1480.32</v>
      </c>
    </row>
    <row r="40" spans="1:17" ht="15">
      <c r="A40" s="17" t="s">
        <v>108</v>
      </c>
      <c r="B40" s="40">
        <v>4</v>
      </c>
      <c r="C40" s="36" t="s">
        <v>142</v>
      </c>
      <c r="D40" s="17" t="s">
        <v>139</v>
      </c>
      <c r="E40" s="27"/>
      <c r="F40" s="27">
        <v>684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>
        <v>684</v>
      </c>
    </row>
    <row r="41" spans="1:17" ht="15">
      <c r="A41" s="17"/>
      <c r="B41" s="40"/>
      <c r="C41" s="36"/>
      <c r="D41" s="40"/>
      <c r="E41" s="27"/>
      <c r="F41" s="27"/>
      <c r="G41" s="27"/>
      <c r="H41" s="27">
        <f>SUM(H3:H40)</f>
        <v>144</v>
      </c>
      <c r="I41" s="27">
        <f aca="true" t="shared" si="0" ref="I41:Q41">SUM(I3:I40)</f>
        <v>1750.0000000000002</v>
      </c>
      <c r="J41" s="27">
        <f t="shared" si="0"/>
        <v>170</v>
      </c>
      <c r="K41" s="27">
        <f t="shared" si="0"/>
        <v>52.299999999999976</v>
      </c>
      <c r="L41" s="27">
        <f t="shared" si="0"/>
        <v>453.93</v>
      </c>
      <c r="M41" s="27">
        <f t="shared" si="0"/>
        <v>540</v>
      </c>
      <c r="N41" s="27">
        <f t="shared" si="0"/>
        <v>373.72</v>
      </c>
      <c r="O41" s="27">
        <f t="shared" si="0"/>
        <v>0</v>
      </c>
      <c r="P41" s="27">
        <f t="shared" si="0"/>
        <v>725.78</v>
      </c>
      <c r="Q41" s="27">
        <f t="shared" si="0"/>
        <v>9743.56</v>
      </c>
    </row>
    <row r="42" spans="1:17" ht="18">
      <c r="A42" s="17"/>
      <c r="B42" s="17"/>
      <c r="C42" s="36"/>
      <c r="D42" s="17" t="s">
        <v>147</v>
      </c>
      <c r="E42" s="27">
        <f>SUM(E3:E40)</f>
        <v>4744.97</v>
      </c>
      <c r="F42" s="26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17"/>
      <c r="B43" s="17"/>
      <c r="C43" s="36"/>
      <c r="D43" s="17" t="s">
        <v>136</v>
      </c>
      <c r="E43" s="27"/>
      <c r="F43" s="27">
        <f>SUM(F37:F40)</f>
        <v>9208.32</v>
      </c>
      <c r="G43" s="27"/>
      <c r="H43" s="27"/>
      <c r="I43" s="9" t="s">
        <v>14</v>
      </c>
      <c r="J43" s="9">
        <f>SUM(H41:Q41)</f>
        <v>13953.289999999999</v>
      </c>
      <c r="K43" s="27"/>
      <c r="L43" s="27"/>
      <c r="M43" s="27"/>
      <c r="N43" s="27"/>
      <c r="O43" s="27"/>
      <c r="P43" s="27"/>
      <c r="Q43" s="27"/>
    </row>
    <row r="44" spans="1:17" ht="15">
      <c r="A44" s="41"/>
      <c r="B44" s="17"/>
      <c r="C44" s="36"/>
      <c r="D44" s="1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8">
      <c r="A45" s="17"/>
      <c r="B45" s="17"/>
      <c r="C45" s="36"/>
      <c r="D45" s="42" t="s">
        <v>150</v>
      </c>
      <c r="E45" s="27">
        <f>E42+F43</f>
        <v>13953.29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>
      <c r="A46" s="17"/>
      <c r="B46" s="17"/>
      <c r="C46" s="36"/>
      <c r="D46" s="1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4:10" ht="15">
      <c r="D47" s="4"/>
      <c r="J47" s="27"/>
    </row>
    <row r="48" ht="15">
      <c r="J48" s="27"/>
    </row>
    <row r="49" ht="15">
      <c r="J49" s="27"/>
    </row>
    <row r="50" ht="15">
      <c r="J50" s="27"/>
    </row>
    <row r="51" ht="15">
      <c r="J51" s="27"/>
    </row>
    <row r="52" ht="15">
      <c r="J52" s="27"/>
    </row>
    <row r="53" ht="15">
      <c r="J53" s="27"/>
    </row>
    <row r="54" ht="15">
      <c r="J54" s="27"/>
    </row>
    <row r="55" ht="15">
      <c r="J55" s="27"/>
    </row>
    <row r="56" ht="15">
      <c r="J56" s="27"/>
    </row>
    <row r="57" ht="15">
      <c r="J57" s="27"/>
    </row>
    <row r="58" ht="15">
      <c r="J58" s="27"/>
    </row>
    <row r="59" ht="15">
      <c r="J59" s="27"/>
    </row>
    <row r="60" ht="15">
      <c r="J60" s="27"/>
    </row>
    <row r="61" ht="15">
      <c r="J61" s="27"/>
    </row>
    <row r="62" ht="15">
      <c r="J62" s="27"/>
    </row>
    <row r="63" ht="15">
      <c r="J63" s="27"/>
    </row>
    <row r="64" ht="15">
      <c r="J64" s="27"/>
    </row>
    <row r="65" ht="15">
      <c r="J65" s="27"/>
    </row>
    <row r="66" ht="15">
      <c r="J66" s="27"/>
    </row>
    <row r="67" ht="15">
      <c r="J67" s="27"/>
    </row>
    <row r="68" ht="15">
      <c r="J68" s="27"/>
    </row>
    <row r="69" ht="15">
      <c r="J69" s="27"/>
    </row>
    <row r="70" ht="15">
      <c r="J70" s="27"/>
    </row>
    <row r="71" ht="15">
      <c r="J71" s="27"/>
    </row>
    <row r="72" ht="15">
      <c r="J72" s="27"/>
    </row>
    <row r="73" ht="15">
      <c r="J73" s="27"/>
    </row>
    <row r="74" ht="15">
      <c r="J74" s="27"/>
    </row>
    <row r="75" ht="15">
      <c r="J75" s="27"/>
    </row>
    <row r="76" ht="15">
      <c r="J76" s="27"/>
    </row>
    <row r="77" ht="15">
      <c r="J77" s="27"/>
    </row>
    <row r="78" ht="15">
      <c r="J78" s="27"/>
    </row>
    <row r="79" ht="15">
      <c r="J79" s="27"/>
    </row>
    <row r="80" ht="15">
      <c r="J80" s="27"/>
    </row>
    <row r="81" ht="15">
      <c r="J81" s="27"/>
    </row>
    <row r="82" ht="15">
      <c r="J82" s="27"/>
    </row>
    <row r="83" ht="15">
      <c r="J83" s="27"/>
    </row>
    <row r="84" ht="15">
      <c r="J84" s="27"/>
    </row>
    <row r="85" ht="15">
      <c r="J85" s="27"/>
    </row>
    <row r="86" ht="15">
      <c r="J86" s="27"/>
    </row>
    <row r="87" ht="15">
      <c r="J87" s="27"/>
    </row>
    <row r="88" ht="15">
      <c r="J88" s="27"/>
    </row>
    <row r="89" ht="15">
      <c r="J89" s="27"/>
    </row>
    <row r="90" ht="15">
      <c r="J90" s="27"/>
    </row>
    <row r="91" ht="15">
      <c r="J91" s="27"/>
    </row>
    <row r="92" ht="15">
      <c r="J92" s="27"/>
    </row>
    <row r="93" ht="15">
      <c r="J93" s="27"/>
    </row>
    <row r="94" ht="15">
      <c r="J94" s="27"/>
    </row>
    <row r="95" ht="15">
      <c r="J95" s="27"/>
    </row>
    <row r="96" ht="15">
      <c r="J96" s="27"/>
    </row>
    <row r="97" ht="15">
      <c r="J97" s="27"/>
    </row>
    <row r="98" ht="15">
      <c r="J98" s="27"/>
    </row>
    <row r="99" ht="15">
      <c r="J99" s="27"/>
    </row>
    <row r="100" ht="15">
      <c r="J100" s="27"/>
    </row>
    <row r="101" ht="15">
      <c r="J101" s="27"/>
    </row>
    <row r="102" ht="15">
      <c r="J102" s="27"/>
    </row>
    <row r="103" ht="15">
      <c r="J103" s="27"/>
    </row>
    <row r="104" ht="15">
      <c r="J104" s="27"/>
    </row>
    <row r="105" ht="15">
      <c r="J105" s="27"/>
    </row>
    <row r="106" ht="15">
      <c r="J106" s="27"/>
    </row>
    <row r="107" ht="15">
      <c r="J107" s="27"/>
    </row>
    <row r="108" ht="15">
      <c r="J108" s="27"/>
    </row>
    <row r="109" ht="15">
      <c r="J109" s="27"/>
    </row>
    <row r="110" ht="15">
      <c r="J110" s="27"/>
    </row>
    <row r="111" ht="15">
      <c r="J111" s="27"/>
    </row>
    <row r="112" ht="15">
      <c r="J112" s="27"/>
    </row>
    <row r="113" ht="15">
      <c r="J113" s="27"/>
    </row>
    <row r="114" ht="15">
      <c r="J114" s="27"/>
    </row>
    <row r="115" ht="15">
      <c r="J115" s="27"/>
    </row>
    <row r="116" ht="15">
      <c r="J116" s="27"/>
    </row>
    <row r="117" ht="15">
      <c r="J117" s="27"/>
    </row>
    <row r="118" ht="15">
      <c r="J118" s="27"/>
    </row>
    <row r="119" ht="15">
      <c r="J119" s="27"/>
    </row>
    <row r="120" ht="15">
      <c r="J120" s="27"/>
    </row>
    <row r="121" ht="15">
      <c r="J121" s="27"/>
    </row>
    <row r="122" ht="15">
      <c r="J122" s="27"/>
    </row>
    <row r="123" ht="15">
      <c r="J123" s="27"/>
    </row>
    <row r="124" ht="15">
      <c r="J124" s="27"/>
    </row>
    <row r="125" ht="15">
      <c r="J125" s="27"/>
    </row>
    <row r="126" ht="15">
      <c r="J126" s="27"/>
    </row>
    <row r="127" ht="15">
      <c r="J127" s="27"/>
    </row>
    <row r="128" ht="15">
      <c r="J128" s="27"/>
    </row>
    <row r="129" ht="15">
      <c r="J129" s="27"/>
    </row>
    <row r="130" ht="15">
      <c r="J130" s="27"/>
    </row>
    <row r="131" ht="15">
      <c r="J131" s="27"/>
    </row>
    <row r="132" ht="15">
      <c r="J132" s="27"/>
    </row>
    <row r="133" ht="15">
      <c r="J133" s="27"/>
    </row>
    <row r="134" ht="15">
      <c r="J134" s="27"/>
    </row>
    <row r="135" ht="15">
      <c r="J135" s="27"/>
    </row>
    <row r="136" ht="15">
      <c r="J136" s="27"/>
    </row>
    <row r="137" ht="15">
      <c r="J137" s="27"/>
    </row>
    <row r="138" ht="15">
      <c r="J138" s="27"/>
    </row>
    <row r="139" ht="15">
      <c r="J139" s="27"/>
    </row>
    <row r="140" ht="15">
      <c r="J140" s="27"/>
    </row>
    <row r="141" ht="15">
      <c r="J141" s="27"/>
    </row>
    <row r="142" ht="15">
      <c r="J142" s="27"/>
    </row>
    <row r="143" ht="15">
      <c r="J143" s="27"/>
    </row>
    <row r="144" ht="15">
      <c r="J144" s="27"/>
    </row>
    <row r="145" ht="15">
      <c r="J145" s="27"/>
    </row>
    <row r="146" ht="15">
      <c r="J146" s="27"/>
    </row>
    <row r="147" ht="15">
      <c r="J147" s="27"/>
    </row>
    <row r="148" ht="15">
      <c r="J148" s="27"/>
    </row>
    <row r="149" ht="15">
      <c r="J149" s="27"/>
    </row>
    <row r="150" ht="15">
      <c r="J150" s="27"/>
    </row>
    <row r="151" ht="15">
      <c r="J151" s="27"/>
    </row>
    <row r="152" ht="15">
      <c r="J152" s="27"/>
    </row>
    <row r="153" ht="15">
      <c r="J153" s="27"/>
    </row>
    <row r="154" ht="15">
      <c r="J154" s="27"/>
    </row>
    <row r="155" ht="15">
      <c r="J155" s="27"/>
    </row>
    <row r="156" ht="15">
      <c r="J156" s="27"/>
    </row>
    <row r="157" ht="15">
      <c r="J157" s="27"/>
    </row>
    <row r="158" ht="15">
      <c r="J158" s="27"/>
    </row>
    <row r="159" ht="15">
      <c r="J159" s="27"/>
    </row>
    <row r="160" ht="15">
      <c r="J160" s="27"/>
    </row>
    <row r="161" ht="15">
      <c r="J161" s="27"/>
    </row>
    <row r="162" ht="15">
      <c r="J162" s="27"/>
    </row>
    <row r="163" ht="15">
      <c r="J163" s="27"/>
    </row>
    <row r="164" ht="15">
      <c r="J164" s="27"/>
    </row>
    <row r="165" ht="15">
      <c r="J165" s="27"/>
    </row>
    <row r="166" ht="15">
      <c r="J166" s="27"/>
    </row>
    <row r="167" ht="15">
      <c r="J167" s="27"/>
    </row>
    <row r="168" ht="15">
      <c r="J168" s="27"/>
    </row>
    <row r="169" ht="15">
      <c r="J169" s="27"/>
    </row>
    <row r="170" ht="15">
      <c r="J170" s="27"/>
    </row>
    <row r="171" ht="15">
      <c r="J171" s="27"/>
    </row>
    <row r="172" ht="15">
      <c r="J172" s="27"/>
    </row>
    <row r="173" ht="15">
      <c r="J173" s="27"/>
    </row>
    <row r="174" ht="15">
      <c r="J174" s="27"/>
    </row>
    <row r="175" ht="15">
      <c r="J175" s="27"/>
    </row>
    <row r="176" ht="15">
      <c r="J176" s="27"/>
    </row>
    <row r="177" ht="15">
      <c r="J177" s="27"/>
    </row>
    <row r="178" ht="15">
      <c r="J178" s="27"/>
    </row>
    <row r="179" ht="15">
      <c r="J179" s="27"/>
    </row>
    <row r="180" ht="15">
      <c r="J180" s="27"/>
    </row>
    <row r="181" ht="15">
      <c r="J181" s="27"/>
    </row>
    <row r="182" ht="15">
      <c r="J182" s="27"/>
    </row>
    <row r="183" ht="15">
      <c r="J183" s="27"/>
    </row>
    <row r="184" ht="15">
      <c r="J184" s="27"/>
    </row>
    <row r="185" ht="15">
      <c r="J185" s="27"/>
    </row>
    <row r="186" ht="15">
      <c r="J186" s="27"/>
    </row>
    <row r="187" ht="15">
      <c r="J187" s="27"/>
    </row>
    <row r="188" ht="15">
      <c r="J188" s="27"/>
    </row>
    <row r="189" ht="15">
      <c r="J189" s="27"/>
    </row>
    <row r="190" ht="15">
      <c r="J190" s="27"/>
    </row>
    <row r="191" ht="15">
      <c r="J191" s="27"/>
    </row>
    <row r="192" ht="15">
      <c r="J192" s="27"/>
    </row>
    <row r="193" ht="15">
      <c r="J193" s="27"/>
    </row>
    <row r="194" ht="15">
      <c r="J194" s="27"/>
    </row>
    <row r="195" ht="15">
      <c r="J195" s="27"/>
    </row>
    <row r="196" ht="15">
      <c r="J196" s="27"/>
    </row>
    <row r="197" ht="15">
      <c r="J197" s="27"/>
    </row>
    <row r="198" ht="15">
      <c r="J198" s="27"/>
    </row>
    <row r="199" ht="15">
      <c r="J199" s="27"/>
    </row>
    <row r="200" ht="15">
      <c r="J200" s="27"/>
    </row>
    <row r="201" ht="15">
      <c r="J201" s="27"/>
    </row>
    <row r="202" ht="15">
      <c r="J202" s="27"/>
    </row>
    <row r="203" ht="15">
      <c r="J203" s="27"/>
    </row>
    <row r="204" ht="15">
      <c r="J204" s="27"/>
    </row>
    <row r="205" ht="15">
      <c r="J205" s="27"/>
    </row>
    <row r="206" ht="15">
      <c r="J206" s="27"/>
    </row>
    <row r="207" ht="15">
      <c r="J207" s="27"/>
    </row>
    <row r="208" ht="15">
      <c r="J208" s="27"/>
    </row>
    <row r="209" ht="15">
      <c r="J209" s="27"/>
    </row>
    <row r="210" ht="15">
      <c r="J210" s="27"/>
    </row>
    <row r="211" ht="15">
      <c r="J211" s="27"/>
    </row>
    <row r="212" ht="15">
      <c r="J212" s="27"/>
    </row>
    <row r="213" ht="15">
      <c r="J213" s="27"/>
    </row>
    <row r="214" ht="15">
      <c r="J214" s="27"/>
    </row>
    <row r="215" ht="15">
      <c r="J215" s="27"/>
    </row>
    <row r="216" ht="15">
      <c r="J216" s="27"/>
    </row>
    <row r="217" ht="15">
      <c r="J217" s="27"/>
    </row>
    <row r="218" ht="15">
      <c r="J218" s="27"/>
    </row>
    <row r="219" ht="15">
      <c r="J219" s="27"/>
    </row>
    <row r="220" ht="15">
      <c r="J220" s="27"/>
    </row>
    <row r="221" ht="15">
      <c r="J221" s="27"/>
    </row>
    <row r="222" ht="15">
      <c r="J222" s="27"/>
    </row>
    <row r="223" ht="15">
      <c r="J223" s="27"/>
    </row>
    <row r="224" ht="15">
      <c r="J224" s="27"/>
    </row>
    <row r="225" ht="15">
      <c r="J225" s="27"/>
    </row>
    <row r="226" ht="15">
      <c r="J226" s="27"/>
    </row>
    <row r="227" ht="15">
      <c r="J227" s="27"/>
    </row>
    <row r="228" ht="15">
      <c r="J228" s="27"/>
    </row>
    <row r="229" ht="15">
      <c r="J229" s="27"/>
    </row>
    <row r="230" ht="15">
      <c r="J230" s="27"/>
    </row>
    <row r="231" ht="15">
      <c r="J231" s="27"/>
    </row>
    <row r="232" ht="15">
      <c r="J232" s="27"/>
    </row>
    <row r="233" ht="15">
      <c r="J233" s="27"/>
    </row>
    <row r="234" ht="15">
      <c r="J234" s="27"/>
    </row>
    <row r="235" ht="15">
      <c r="J235" s="27"/>
    </row>
    <row r="236" ht="15">
      <c r="J236" s="27"/>
    </row>
    <row r="237" ht="15">
      <c r="J237" s="27"/>
    </row>
    <row r="238" ht="15">
      <c r="J238" s="27"/>
    </row>
    <row r="239" ht="15">
      <c r="J239" s="27"/>
    </row>
    <row r="240" ht="15">
      <c r="J240" s="27"/>
    </row>
    <row r="241" ht="15">
      <c r="J241" s="27"/>
    </row>
    <row r="242" ht="15">
      <c r="J242" s="27"/>
    </row>
    <row r="243" ht="15">
      <c r="J243" s="27"/>
    </row>
    <row r="244" ht="15">
      <c r="J244" s="27"/>
    </row>
    <row r="245" ht="15">
      <c r="J245" s="27"/>
    </row>
    <row r="246" ht="15">
      <c r="J246" s="27"/>
    </row>
    <row r="247" ht="15">
      <c r="J247" s="27"/>
    </row>
    <row r="248" ht="15">
      <c r="J248" s="27"/>
    </row>
    <row r="249" ht="15">
      <c r="J249" s="27"/>
    </row>
    <row r="250" ht="15">
      <c r="J250" s="27"/>
    </row>
    <row r="251" ht="15">
      <c r="J251" s="27"/>
    </row>
    <row r="252" ht="15">
      <c r="J252" s="27"/>
    </row>
    <row r="253" ht="15">
      <c r="J253" s="27"/>
    </row>
    <row r="254" ht="15">
      <c r="J254" s="27"/>
    </row>
    <row r="255" ht="15">
      <c r="J255" s="27"/>
    </row>
    <row r="256" ht="15">
      <c r="J256" s="27"/>
    </row>
    <row r="257" ht="15">
      <c r="J257" s="27"/>
    </row>
    <row r="258" ht="15">
      <c r="J258" s="27"/>
    </row>
    <row r="259" ht="15">
      <c r="J259" s="27"/>
    </row>
    <row r="260" ht="15">
      <c r="J260" s="27"/>
    </row>
    <row r="261" ht="15">
      <c r="J261" s="27"/>
    </row>
    <row r="262" ht="15">
      <c r="J262" s="27"/>
    </row>
    <row r="263" ht="15">
      <c r="J263" s="27"/>
    </row>
    <row r="264" ht="15">
      <c r="J264" s="27"/>
    </row>
    <row r="265" ht="15">
      <c r="J265" s="27"/>
    </row>
    <row r="266" ht="15">
      <c r="J266" s="27"/>
    </row>
    <row r="267" ht="15">
      <c r="J267" s="27"/>
    </row>
    <row r="268" ht="15">
      <c r="J268" s="27"/>
    </row>
    <row r="269" ht="15">
      <c r="J269" s="27"/>
    </row>
    <row r="270" ht="15">
      <c r="J270" s="27"/>
    </row>
    <row r="271" ht="15">
      <c r="J271" s="27"/>
    </row>
    <row r="272" ht="15">
      <c r="J272" s="27"/>
    </row>
    <row r="273" ht="15">
      <c r="J273" s="27"/>
    </row>
    <row r="274" ht="15">
      <c r="J274" s="27"/>
    </row>
    <row r="275" ht="15">
      <c r="J275" s="27"/>
    </row>
    <row r="276" ht="15">
      <c r="J276" s="27"/>
    </row>
    <row r="277" ht="15">
      <c r="J277" s="27"/>
    </row>
    <row r="278" ht="15">
      <c r="J278" s="27"/>
    </row>
    <row r="279" ht="15">
      <c r="J279" s="27"/>
    </row>
    <row r="280" ht="15">
      <c r="J280" s="27"/>
    </row>
    <row r="281" ht="15">
      <c r="J281" s="27"/>
    </row>
    <row r="282" ht="15">
      <c r="J282" s="27"/>
    </row>
    <row r="283" ht="15">
      <c r="J283" s="27"/>
    </row>
    <row r="284" ht="15">
      <c r="J284" s="27"/>
    </row>
    <row r="285" ht="15">
      <c r="J285" s="27"/>
    </row>
    <row r="286" ht="15">
      <c r="J286" s="27"/>
    </row>
    <row r="287" ht="15">
      <c r="J287" s="27"/>
    </row>
    <row r="288" ht="15">
      <c r="J288" s="27"/>
    </row>
    <row r="289" ht="15">
      <c r="J289" s="27"/>
    </row>
    <row r="290" ht="15">
      <c r="J290" s="27"/>
    </row>
    <row r="291" ht="15">
      <c r="J291" s="27"/>
    </row>
    <row r="292" ht="15">
      <c r="J292" s="27"/>
    </row>
    <row r="293" ht="15">
      <c r="J293" s="27"/>
    </row>
    <row r="294" ht="15">
      <c r="J294" s="27"/>
    </row>
    <row r="295" ht="15">
      <c r="J295" s="27"/>
    </row>
    <row r="296" ht="15">
      <c r="J296" s="27"/>
    </row>
    <row r="297" ht="15">
      <c r="J297" s="27"/>
    </row>
    <row r="298" ht="15">
      <c r="J298" s="27"/>
    </row>
    <row r="299" ht="15">
      <c r="J299" s="27"/>
    </row>
    <row r="300" ht="15">
      <c r="J300" s="27"/>
    </row>
    <row r="301" ht="15">
      <c r="J301" s="27"/>
    </row>
    <row r="302" ht="15">
      <c r="J302" s="27"/>
    </row>
    <row r="303" ht="15">
      <c r="J303" s="27"/>
    </row>
    <row r="304" ht="15">
      <c r="J304" s="27"/>
    </row>
    <row r="305" ht="15">
      <c r="J305" s="27"/>
    </row>
    <row r="306" ht="15">
      <c r="J306" s="27"/>
    </row>
    <row r="307" ht="15">
      <c r="J307" s="27"/>
    </row>
    <row r="308" ht="15">
      <c r="J308" s="27"/>
    </row>
    <row r="309" ht="15">
      <c r="J309" s="27"/>
    </row>
    <row r="310" ht="15">
      <c r="J310" s="27"/>
    </row>
    <row r="311" ht="15">
      <c r="J311" s="27"/>
    </row>
    <row r="312" ht="15">
      <c r="J312" s="27"/>
    </row>
    <row r="313" ht="15">
      <c r="J313" s="27"/>
    </row>
    <row r="314" ht="15">
      <c r="J314" s="27"/>
    </row>
    <row r="315" ht="15">
      <c r="J315" s="27"/>
    </row>
    <row r="316" ht="15">
      <c r="J316" s="27"/>
    </row>
    <row r="317" ht="15">
      <c r="J317" s="27"/>
    </row>
    <row r="318" ht="15">
      <c r="J318" s="27"/>
    </row>
    <row r="319" ht="15">
      <c r="J319" s="27"/>
    </row>
    <row r="320" ht="15">
      <c r="J320" s="27"/>
    </row>
    <row r="321" ht="15">
      <c r="J321" s="27"/>
    </row>
    <row r="322" ht="15">
      <c r="J322" s="27"/>
    </row>
    <row r="323" ht="15">
      <c r="J323" s="27"/>
    </row>
    <row r="324" ht="15">
      <c r="J324" s="27"/>
    </row>
    <row r="325" ht="15">
      <c r="J325" s="27"/>
    </row>
    <row r="326" ht="15">
      <c r="J326" s="27"/>
    </row>
    <row r="327" ht="15">
      <c r="J327" s="27"/>
    </row>
    <row r="328" ht="15">
      <c r="J328" s="27"/>
    </row>
    <row r="329" ht="15">
      <c r="J329" s="27"/>
    </row>
    <row r="330" ht="15">
      <c r="J330" s="27"/>
    </row>
    <row r="331" ht="15">
      <c r="J331" s="27"/>
    </row>
    <row r="332" ht="15">
      <c r="J332" s="27"/>
    </row>
    <row r="333" ht="15">
      <c r="J333" s="27"/>
    </row>
    <row r="334" ht="15">
      <c r="J334" s="27"/>
    </row>
    <row r="335" ht="15">
      <c r="J335" s="27"/>
    </row>
    <row r="336" ht="15">
      <c r="J336" s="27"/>
    </row>
    <row r="337" ht="15">
      <c r="J337" s="27"/>
    </row>
    <row r="338" ht="15">
      <c r="J338" s="27"/>
    </row>
    <row r="339" ht="15">
      <c r="J339" s="27"/>
    </row>
    <row r="340" ht="15">
      <c r="J340" s="27"/>
    </row>
    <row r="341" ht="15">
      <c r="J341" s="27"/>
    </row>
    <row r="342" ht="15">
      <c r="J342" s="27"/>
    </row>
    <row r="343" ht="15">
      <c r="J343" s="27"/>
    </row>
    <row r="344" ht="15">
      <c r="J344" s="27"/>
    </row>
    <row r="345" ht="15">
      <c r="J345" s="27"/>
    </row>
    <row r="346" ht="15">
      <c r="J346" s="27"/>
    </row>
    <row r="347" ht="15">
      <c r="J347" s="27"/>
    </row>
    <row r="348" ht="15">
      <c r="J348" s="27"/>
    </row>
    <row r="349" ht="15">
      <c r="J349" s="27"/>
    </row>
    <row r="350" ht="15">
      <c r="J350" s="27"/>
    </row>
    <row r="351" ht="15">
      <c r="J351" s="27"/>
    </row>
    <row r="352" ht="15">
      <c r="J352" s="27"/>
    </row>
    <row r="353" ht="15">
      <c r="J353" s="27"/>
    </row>
    <row r="354" ht="15">
      <c r="J354" s="27"/>
    </row>
    <row r="355" ht="15">
      <c r="J355" s="27"/>
    </row>
    <row r="356" ht="15">
      <c r="J356" s="27"/>
    </row>
    <row r="357" ht="15">
      <c r="J357" s="27"/>
    </row>
    <row r="358" ht="15">
      <c r="J358" s="27"/>
    </row>
    <row r="359" ht="15">
      <c r="J359" s="27"/>
    </row>
    <row r="360" ht="15">
      <c r="J360" s="27"/>
    </row>
    <row r="361" ht="15">
      <c r="J361" s="27"/>
    </row>
    <row r="362" ht="15">
      <c r="J362" s="27"/>
    </row>
    <row r="363" ht="15">
      <c r="J363" s="27"/>
    </row>
    <row r="364" ht="15">
      <c r="J364" s="27"/>
    </row>
    <row r="365" ht="15">
      <c r="J365" s="27"/>
    </row>
    <row r="366" ht="15">
      <c r="J366" s="27"/>
    </row>
    <row r="367" ht="15">
      <c r="J367" s="27"/>
    </row>
    <row r="368" ht="15">
      <c r="J368" s="27"/>
    </row>
    <row r="369" ht="15">
      <c r="J369" s="27"/>
    </row>
    <row r="370" ht="15">
      <c r="J370" s="27"/>
    </row>
    <row r="371" ht="15">
      <c r="J371" s="27"/>
    </row>
    <row r="372" ht="15">
      <c r="J372" s="27"/>
    </row>
    <row r="373" ht="15">
      <c r="J373" s="27"/>
    </row>
    <row r="374" ht="15">
      <c r="J374" s="27"/>
    </row>
    <row r="375" ht="15">
      <c r="J375" s="27"/>
    </row>
    <row r="376" ht="15">
      <c r="J376" s="27"/>
    </row>
    <row r="377" ht="15">
      <c r="J377" s="27"/>
    </row>
    <row r="378" ht="15">
      <c r="J378" s="27"/>
    </row>
    <row r="379" ht="15">
      <c r="J379" s="27"/>
    </row>
    <row r="380" ht="15">
      <c r="J380" s="27"/>
    </row>
    <row r="381" ht="15">
      <c r="J381" s="27"/>
    </row>
    <row r="382" ht="15">
      <c r="J382" s="27"/>
    </row>
    <row r="383" ht="15">
      <c r="J383" s="27"/>
    </row>
    <row r="384" ht="15">
      <c r="J384" s="27"/>
    </row>
    <row r="385" ht="15">
      <c r="J385" s="27"/>
    </row>
    <row r="386" ht="15">
      <c r="J386" s="27"/>
    </row>
    <row r="387" ht="15">
      <c r="J387" s="27"/>
    </row>
    <row r="388" ht="15">
      <c r="J388" s="27"/>
    </row>
    <row r="389" ht="15">
      <c r="J389" s="27"/>
    </row>
    <row r="390" ht="15">
      <c r="J390" s="27"/>
    </row>
    <row r="391" ht="15">
      <c r="J391" s="27"/>
    </row>
    <row r="392" ht="15">
      <c r="J392" s="27"/>
    </row>
    <row r="393" ht="15">
      <c r="J393" s="27"/>
    </row>
    <row r="394" ht="15">
      <c r="J394" s="27"/>
    </row>
    <row r="395" ht="15">
      <c r="J395" s="27"/>
    </row>
    <row r="396" ht="15">
      <c r="J396" s="27"/>
    </row>
    <row r="397" ht="15">
      <c r="J397" s="27"/>
    </row>
    <row r="398" ht="15">
      <c r="J398" s="27"/>
    </row>
    <row r="399" ht="15">
      <c r="J399" s="27"/>
    </row>
    <row r="400" ht="15">
      <c r="J400" s="27"/>
    </row>
    <row r="401" ht="15">
      <c r="J401" s="27"/>
    </row>
    <row r="402" ht="15">
      <c r="J402" s="27"/>
    </row>
    <row r="403" ht="15">
      <c r="J403" s="27"/>
    </row>
    <row r="404" ht="15">
      <c r="J404" s="27"/>
    </row>
    <row r="405" ht="15">
      <c r="J405" s="27"/>
    </row>
    <row r="406" ht="15">
      <c r="J406" s="27"/>
    </row>
    <row r="407" ht="15">
      <c r="J407" s="27"/>
    </row>
    <row r="408" ht="15">
      <c r="J408" s="27"/>
    </row>
    <row r="409" ht="15">
      <c r="J409" s="27"/>
    </row>
    <row r="410" ht="15">
      <c r="J410" s="27"/>
    </row>
    <row r="411" ht="15">
      <c r="J411" s="27"/>
    </row>
    <row r="412" ht="15">
      <c r="J412" s="27"/>
    </row>
    <row r="413" ht="15">
      <c r="J413" s="27"/>
    </row>
    <row r="414" ht="15">
      <c r="J414" s="27"/>
    </row>
    <row r="415" ht="15">
      <c r="J415" s="27"/>
    </row>
    <row r="416" ht="15">
      <c r="J416" s="27"/>
    </row>
    <row r="417" ht="15">
      <c r="J417" s="27"/>
    </row>
    <row r="418" ht="15">
      <c r="J418" s="27"/>
    </row>
    <row r="419" ht="15">
      <c r="J419" s="27"/>
    </row>
    <row r="420" ht="15">
      <c r="J420" s="27"/>
    </row>
    <row r="421" ht="15">
      <c r="J421" s="27"/>
    </row>
    <row r="422" ht="15">
      <c r="J422" s="27"/>
    </row>
    <row r="423" ht="15">
      <c r="J423" s="27"/>
    </row>
    <row r="424" ht="15">
      <c r="J424" s="27"/>
    </row>
    <row r="425" ht="15">
      <c r="J425" s="27"/>
    </row>
    <row r="426" ht="15">
      <c r="J426" s="27"/>
    </row>
    <row r="427" ht="15">
      <c r="J427" s="27"/>
    </row>
    <row r="428" ht="15">
      <c r="J428" s="27"/>
    </row>
    <row r="429" ht="15">
      <c r="J429" s="27"/>
    </row>
    <row r="430" ht="15">
      <c r="J430" s="27"/>
    </row>
    <row r="431" ht="15">
      <c r="J431" s="27"/>
    </row>
    <row r="432" ht="15">
      <c r="J432" s="27"/>
    </row>
    <row r="433" ht="15">
      <c r="J433" s="27"/>
    </row>
    <row r="434" ht="15">
      <c r="J434" s="27"/>
    </row>
    <row r="435" ht="15">
      <c r="J435" s="27"/>
    </row>
    <row r="436" ht="15">
      <c r="J436" s="27"/>
    </row>
    <row r="437" ht="15">
      <c r="J437" s="27"/>
    </row>
    <row r="438" ht="15">
      <c r="J438" s="27"/>
    </row>
    <row r="439" ht="15">
      <c r="J439" s="27"/>
    </row>
    <row r="440" ht="15">
      <c r="J440" s="27"/>
    </row>
    <row r="441" ht="15">
      <c r="J441" s="27"/>
    </row>
    <row r="442" ht="15">
      <c r="J442" s="27"/>
    </row>
    <row r="443" ht="15">
      <c r="J443" s="27"/>
    </row>
    <row r="444" ht="15">
      <c r="J444" s="27"/>
    </row>
    <row r="445" ht="15">
      <c r="J445" s="27"/>
    </row>
    <row r="446" ht="15">
      <c r="J446" s="27"/>
    </row>
    <row r="447" ht="15">
      <c r="J447" s="27"/>
    </row>
    <row r="448" ht="15">
      <c r="J448" s="27"/>
    </row>
    <row r="449" ht="15">
      <c r="J449" s="27"/>
    </row>
    <row r="450" ht="15">
      <c r="J450" s="27"/>
    </row>
    <row r="451" ht="15">
      <c r="J451" s="27"/>
    </row>
    <row r="452" ht="15">
      <c r="J452" s="27"/>
    </row>
    <row r="453" ht="15">
      <c r="J453" s="27"/>
    </row>
    <row r="454" ht="15">
      <c r="J454" s="27"/>
    </row>
    <row r="455" ht="15">
      <c r="J455" s="27"/>
    </row>
    <row r="456" ht="15">
      <c r="J456" s="27"/>
    </row>
    <row r="457" ht="15">
      <c r="J457" s="27"/>
    </row>
    <row r="458" ht="15">
      <c r="J458" s="27"/>
    </row>
    <row r="459" ht="15">
      <c r="J459" s="27"/>
    </row>
    <row r="460" ht="15">
      <c r="J460" s="27"/>
    </row>
    <row r="461" ht="15">
      <c r="J461" s="27"/>
    </row>
    <row r="462" ht="15">
      <c r="J462" s="27"/>
    </row>
    <row r="463" ht="15">
      <c r="J463" s="27"/>
    </row>
    <row r="464" ht="15">
      <c r="J464" s="27"/>
    </row>
    <row r="465" ht="15">
      <c r="J465" s="27"/>
    </row>
    <row r="466" ht="15">
      <c r="J466" s="27"/>
    </row>
    <row r="467" ht="15">
      <c r="J467" s="27"/>
    </row>
    <row r="468" ht="15">
      <c r="J468" s="27"/>
    </row>
    <row r="469" ht="15">
      <c r="J469" s="27"/>
    </row>
    <row r="470" ht="15">
      <c r="J470" s="27"/>
    </row>
    <row r="471" ht="15">
      <c r="J471" s="27"/>
    </row>
    <row r="472" ht="15">
      <c r="J472" s="27"/>
    </row>
    <row r="473" ht="15">
      <c r="J473" s="27"/>
    </row>
    <row r="474" ht="15">
      <c r="J474" s="27"/>
    </row>
    <row r="475" ht="15">
      <c r="J475" s="27"/>
    </row>
    <row r="476" ht="15">
      <c r="J476" s="27"/>
    </row>
    <row r="477" ht="15">
      <c r="J477" s="27"/>
    </row>
    <row r="478" ht="15">
      <c r="J478" s="27"/>
    </row>
    <row r="479" ht="15">
      <c r="J479" s="27"/>
    </row>
    <row r="480" ht="15">
      <c r="J480" s="27"/>
    </row>
    <row r="481" ht="15">
      <c r="J481" s="27"/>
    </row>
    <row r="482" ht="15">
      <c r="J482" s="27"/>
    </row>
    <row r="483" ht="15">
      <c r="J483" s="27"/>
    </row>
    <row r="484" ht="15">
      <c r="J484" s="27"/>
    </row>
    <row r="485" ht="15">
      <c r="J485" s="27"/>
    </row>
    <row r="486" ht="15">
      <c r="J486" s="27"/>
    </row>
    <row r="487" ht="15">
      <c r="J487" s="27"/>
    </row>
    <row r="488" ht="15">
      <c r="J488" s="27"/>
    </row>
  </sheetData>
  <sheetProtection/>
  <printOptions gridLines="1"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9">
      <selection activeCell="F27" sqref="F27"/>
    </sheetView>
  </sheetViews>
  <sheetFormatPr defaultColWidth="9.140625" defaultRowHeight="12.75"/>
  <cols>
    <col min="1" max="1" width="33.7109375" style="2" customWidth="1"/>
    <col min="2" max="4" width="13.8515625" style="4" customWidth="1"/>
    <col min="5" max="5" width="34.7109375" style="2" customWidth="1"/>
    <col min="6" max="6" width="12.8515625" style="2" bestFit="1" customWidth="1"/>
    <col min="7" max="7" width="9.140625" style="2" customWidth="1"/>
    <col min="8" max="8" width="21.57421875" style="2" customWidth="1"/>
    <col min="9" max="16384" width="9.140625" style="2" customWidth="1"/>
  </cols>
  <sheetData>
    <row r="1" spans="1:7" ht="15">
      <c r="A1" s="48" t="s">
        <v>17</v>
      </c>
      <c r="B1" s="49"/>
      <c r="C1" s="49"/>
      <c r="D1" s="49"/>
      <c r="E1" s="49"/>
      <c r="F1" s="49"/>
      <c r="G1" s="49"/>
    </row>
    <row r="2" spans="1:7" ht="15">
      <c r="A2" s="48" t="s">
        <v>45</v>
      </c>
      <c r="B2" s="50"/>
      <c r="C2" s="50"/>
      <c r="D2" s="50"/>
      <c r="E2" s="50"/>
      <c r="F2" s="50"/>
      <c r="G2" s="50"/>
    </row>
    <row r="3" spans="1:7" ht="15">
      <c r="A3" s="7"/>
      <c r="B3" s="24"/>
      <c r="C3" s="24"/>
      <c r="D3" s="24"/>
      <c r="E3" s="24"/>
      <c r="F3" s="24"/>
      <c r="G3" s="24"/>
    </row>
    <row r="4" spans="1:7" ht="15">
      <c r="A4" s="7"/>
      <c r="B4" s="24"/>
      <c r="C4" s="24"/>
      <c r="D4" s="24"/>
      <c r="E4" s="24"/>
      <c r="F4" s="24"/>
      <c r="G4" s="24"/>
    </row>
    <row r="5" spans="2:5" ht="15">
      <c r="B5" s="18" t="s">
        <v>80</v>
      </c>
      <c r="C5" s="16" t="s">
        <v>88</v>
      </c>
      <c r="D5" s="5" t="s">
        <v>46</v>
      </c>
      <c r="E5" s="8" t="s">
        <v>47</v>
      </c>
    </row>
    <row r="6" spans="1:4" ht="15">
      <c r="A6" s="2" t="s">
        <v>33</v>
      </c>
      <c r="B6" s="4">
        <v>1750</v>
      </c>
      <c r="C6" s="4">
        <v>1750</v>
      </c>
      <c r="D6" s="4">
        <f>C6-B6</f>
        <v>0</v>
      </c>
    </row>
    <row r="7" spans="1:8" ht="15">
      <c r="A7" s="2" t="s">
        <v>48</v>
      </c>
      <c r="B7" s="4">
        <v>36.94</v>
      </c>
      <c r="C7" s="4">
        <v>52.3</v>
      </c>
      <c r="D7" s="4">
        <f aca="true" t="shared" si="0" ref="D7:D24">C7-B7</f>
        <v>15.36</v>
      </c>
      <c r="E7" s="51" t="s">
        <v>152</v>
      </c>
      <c r="F7" s="51"/>
      <c r="G7" s="51"/>
      <c r="H7" s="51"/>
    </row>
    <row r="8" spans="1:6" ht="15">
      <c r="A8" s="2" t="s">
        <v>49</v>
      </c>
      <c r="B8" s="4">
        <v>0</v>
      </c>
      <c r="D8" s="4">
        <f t="shared" si="0"/>
        <v>0</v>
      </c>
      <c r="E8" s="4"/>
      <c r="F8" s="4"/>
    </row>
    <row r="9" spans="1:4" ht="15">
      <c r="A9" s="2" t="s">
        <v>77</v>
      </c>
      <c r="B9" s="4">
        <v>35</v>
      </c>
      <c r="C9" s="4">
        <v>35</v>
      </c>
      <c r="D9" s="4">
        <f t="shared" si="0"/>
        <v>0</v>
      </c>
    </row>
    <row r="10" spans="1:4" ht="15">
      <c r="A10" s="2" t="s">
        <v>50</v>
      </c>
      <c r="B10" s="4">
        <v>0</v>
      </c>
      <c r="D10" s="4">
        <f t="shared" si="0"/>
        <v>0</v>
      </c>
    </row>
    <row r="11" spans="1:5" ht="15">
      <c r="A11" s="2" t="s">
        <v>51</v>
      </c>
      <c r="B11" s="4">
        <v>70</v>
      </c>
      <c r="C11" s="4">
        <v>220</v>
      </c>
      <c r="D11" s="4">
        <f t="shared" si="0"/>
        <v>150</v>
      </c>
      <c r="E11" s="2" t="s">
        <v>153</v>
      </c>
    </row>
    <row r="12" spans="1:4" ht="15">
      <c r="A12" s="17" t="s">
        <v>52</v>
      </c>
      <c r="B12" s="4">
        <v>60</v>
      </c>
      <c r="C12" s="4">
        <v>60</v>
      </c>
      <c r="D12" s="4">
        <f t="shared" si="0"/>
        <v>0</v>
      </c>
    </row>
    <row r="13" spans="1:4" ht="15">
      <c r="A13" s="17" t="s">
        <v>53</v>
      </c>
      <c r="B13" s="4">
        <v>410</v>
      </c>
      <c r="C13" s="4">
        <v>540</v>
      </c>
      <c r="D13" s="4">
        <f t="shared" si="0"/>
        <v>130</v>
      </c>
    </row>
    <row r="14" spans="1:4" ht="15">
      <c r="A14" s="2" t="s">
        <v>54</v>
      </c>
      <c r="B14" s="4">
        <v>144</v>
      </c>
      <c r="C14" s="4">
        <v>144</v>
      </c>
      <c r="D14" s="4">
        <f t="shared" si="0"/>
        <v>0</v>
      </c>
    </row>
    <row r="15" spans="1:4" ht="15">
      <c r="A15" s="2" t="s">
        <v>55</v>
      </c>
      <c r="B15" s="4">
        <v>0</v>
      </c>
      <c r="D15" s="4">
        <f t="shared" si="0"/>
        <v>0</v>
      </c>
    </row>
    <row r="16" spans="1:4" ht="15">
      <c r="A16" s="2" t="s">
        <v>56</v>
      </c>
      <c r="B16" s="4">
        <v>0</v>
      </c>
      <c r="D16" s="4">
        <f t="shared" si="0"/>
        <v>0</v>
      </c>
    </row>
    <row r="17" spans="1:8" ht="15">
      <c r="A17" s="2" t="s">
        <v>62</v>
      </c>
      <c r="B17" s="4">
        <v>470.4</v>
      </c>
      <c r="C17" s="4">
        <v>352.8</v>
      </c>
      <c r="D17" s="4">
        <f t="shared" si="0"/>
        <v>-117.59999999999997</v>
      </c>
      <c r="E17" s="2" t="s">
        <v>154</v>
      </c>
      <c r="H17" s="4"/>
    </row>
    <row r="18" spans="1:4" ht="15">
      <c r="A18" s="2" t="s">
        <v>57</v>
      </c>
      <c r="B18" s="4">
        <v>368.57</v>
      </c>
      <c r="C18" s="4">
        <v>323.72</v>
      </c>
      <c r="D18" s="4">
        <f t="shared" si="0"/>
        <v>-44.849999999999966</v>
      </c>
    </row>
    <row r="19" spans="1:4" ht="15">
      <c r="A19" s="2" t="s">
        <v>58</v>
      </c>
      <c r="B19" s="4">
        <v>90</v>
      </c>
      <c r="C19" s="4">
        <v>87.44</v>
      </c>
      <c r="D19" s="4">
        <f>C19-B19</f>
        <v>-2.5600000000000023</v>
      </c>
    </row>
    <row r="20" spans="1:5" ht="15">
      <c r="A20" s="2" t="s">
        <v>155</v>
      </c>
      <c r="C20" s="4">
        <v>60</v>
      </c>
      <c r="E20" s="2" t="s">
        <v>156</v>
      </c>
    </row>
    <row r="21" spans="1:8" ht="15">
      <c r="A21" s="2" t="s">
        <v>16</v>
      </c>
      <c r="B21" s="4">
        <v>478.75</v>
      </c>
      <c r="C21" s="4">
        <v>453.93</v>
      </c>
      <c r="D21" s="4">
        <f>C21-B21</f>
        <v>-24.819999999999993</v>
      </c>
      <c r="H21" s="8"/>
    </row>
    <row r="22" spans="1:8" ht="15">
      <c r="A22" s="2" t="s">
        <v>148</v>
      </c>
      <c r="C22" s="4">
        <v>9208.32</v>
      </c>
      <c r="D22" s="4">
        <f>C22-B22</f>
        <v>9208.32</v>
      </c>
      <c r="E22" s="2" t="s">
        <v>149</v>
      </c>
      <c r="H22" s="8"/>
    </row>
    <row r="23" spans="1:5" ht="15">
      <c r="A23" s="2" t="s">
        <v>59</v>
      </c>
      <c r="B23" s="4">
        <v>0</v>
      </c>
      <c r="C23" s="4">
        <v>16.78</v>
      </c>
      <c r="D23" s="4">
        <f t="shared" si="0"/>
        <v>16.78</v>
      </c>
      <c r="E23" s="2" t="s">
        <v>157</v>
      </c>
    </row>
    <row r="24" spans="1:4" ht="15">
      <c r="A24" s="2" t="s">
        <v>63</v>
      </c>
      <c r="B24" s="4">
        <v>0</v>
      </c>
      <c r="C24" s="20">
        <v>0</v>
      </c>
      <c r="D24" s="4">
        <f t="shared" si="0"/>
        <v>0</v>
      </c>
    </row>
    <row r="25" spans="1:5" ht="15">
      <c r="A25" s="2" t="s">
        <v>61</v>
      </c>
      <c r="B25" s="4">
        <v>0</v>
      </c>
      <c r="C25" s="20">
        <v>649</v>
      </c>
      <c r="D25" s="4">
        <f>C25-B25</f>
        <v>649</v>
      </c>
      <c r="E25" s="2" t="s">
        <v>149</v>
      </c>
    </row>
    <row r="26" ht="15.75" thickBot="1">
      <c r="D26" s="6">
        <f>SUM(D6:D25)</f>
        <v>9979.630000000001</v>
      </c>
    </row>
    <row r="27" ht="15.75" thickTop="1"/>
    <row r="28" ht="15">
      <c r="C28" s="4">
        <f>SUM(C6:C25)</f>
        <v>13953.29</v>
      </c>
    </row>
    <row r="29" spans="4:5" ht="15">
      <c r="D29" s="19"/>
      <c r="E29" s="10"/>
    </row>
  </sheetData>
  <sheetProtection/>
  <mergeCells count="3">
    <mergeCell ref="A1:G1"/>
    <mergeCell ref="A2:G2"/>
    <mergeCell ref="E7:H7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Jeanette jones</cp:lastModifiedBy>
  <cp:lastPrinted>2017-05-05T18:57:33Z</cp:lastPrinted>
  <dcterms:created xsi:type="dcterms:W3CDTF">2008-06-29T12:48:08Z</dcterms:created>
  <dcterms:modified xsi:type="dcterms:W3CDTF">2017-05-05T18:57:40Z</dcterms:modified>
  <cp:category/>
  <cp:version/>
  <cp:contentType/>
  <cp:contentStatus/>
</cp:coreProperties>
</file>